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impia\Desktop\Ostrowiec świetokrzyski 14.02\Oferta Ostrowiec Św\Formularz cenowy\"/>
    </mc:Choice>
  </mc:AlternateContent>
  <xr:revisionPtr revIDLastSave="0" documentId="13_ncr:1_{B946CF3C-815A-43A4-B72E-16078D9398D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5" sheetId="5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5" l="1"/>
  <c r="I10" i="5"/>
  <c r="L10" i="5" s="1"/>
  <c r="K9" i="5"/>
  <c r="I9" i="5"/>
  <c r="L9" i="5" s="1"/>
  <c r="K8" i="5"/>
  <c r="I8" i="5"/>
  <c r="L8" i="5" s="1"/>
  <c r="K7" i="5"/>
  <c r="I7" i="5"/>
  <c r="L7" i="5" s="1"/>
  <c r="K6" i="5"/>
  <c r="I6" i="5"/>
  <c r="L6" i="5" s="1"/>
  <c r="K5" i="5"/>
  <c r="I5" i="5"/>
  <c r="L5" i="5" s="1"/>
  <c r="K4" i="5"/>
  <c r="I4" i="5"/>
  <c r="L4" i="5" s="1"/>
  <c r="K3" i="5"/>
  <c r="I3" i="5"/>
  <c r="L3" i="5" s="1"/>
  <c r="L11" i="5" l="1"/>
  <c r="K11" i="5"/>
</calcChain>
</file>

<file path=xl/sharedStrings.xml><?xml version="1.0" encoding="utf-8"?>
<sst xmlns="http://schemas.openxmlformats.org/spreadsheetml/2006/main" count="63" uniqueCount="56">
  <si>
    <t>Lp.</t>
  </si>
  <si>
    <t>NAZWA PRZEDMIOTU ZAMÓWIENIA</t>
  </si>
  <si>
    <t xml:space="preserve"> WYMAGANA WIELKOŚĆ OPAKOWANIA</t>
  </si>
  <si>
    <t>SZACUNKOWA ILOŚĆ/ 12 M-CY</t>
  </si>
  <si>
    <t>J.M.</t>
  </si>
  <si>
    <t xml:space="preserve">PROPONOWANA WIELKOŚĆ  OPAKOWANIA 
 (WYPEŁNIA WYKONAWCA)  </t>
  </si>
  <si>
    <t>ILOŚĆ OPAKOWAŃ</t>
  </si>
  <si>
    <t>CENA  NETTO OPAKOWANIA</t>
  </si>
  <si>
    <t>CENA BRUTTO OPAKOWANIA</t>
  </si>
  <si>
    <t>STAWKA VAT</t>
  </si>
  <si>
    <t>WARTOŚĆ NETTO</t>
  </si>
  <si>
    <t>WARTOŚĆ BRUTTO</t>
  </si>
  <si>
    <t>NAZWA HANDLOWA</t>
  </si>
  <si>
    <t>op</t>
  </si>
  <si>
    <t>RAZEM</t>
  </si>
  <si>
    <t xml:space="preserve"> </t>
  </si>
  <si>
    <t>5.</t>
  </si>
  <si>
    <t>ŚRODKI DO DEZYNFEKCJI POWIERZCHNI.</t>
  </si>
  <si>
    <t>Preparat chlorowy w tabletkach działający na F, V, B, Tbc, S przeznaczony do dezynfekcji powierzchni zmywalnych, moczenia sprzętu medycznego. Preparat do zalewania plam krwi, płynów ustrojowych, posiadający dopuszczenie zezwalające na dezynfekcję powierzchni kontaktujących się z żywnością. O właściwościach myjąco- dezynfekujących z zawartością tenzydów myjących. Aktywność roztworu roboczego min 24 godz. potwierdzona laboratoryjnie. Czas działania max 15min (w warunkach obciążenia- brudnych). Posiadający atest wg normy obowiązującej dla powierzchni. Produkt biobójczy</t>
  </si>
  <si>
    <t xml:space="preserve"> op max  300 tab.</t>
  </si>
  <si>
    <t>100000 lrr</t>
  </si>
  <si>
    <t>Preparat  w postaci pianki lub sprayu  ba bazie nadtlenku wodoru oraz QAVdo dezynfekcji powierzchni nieinwazyjnych wyrobów medycznych, wrażliwych na działanie alkoholu np.  pokrowców 100 % poliuretanowych, stolików, foteli, głowic USG, działający na B, F, Tbc V, S  w czasie max  1 min.  Wyrób medyczny Kl. IIA</t>
  </si>
  <si>
    <t xml:space="preserve">op. 0,75-1 litra </t>
  </si>
  <si>
    <t>1200 l</t>
  </si>
  <si>
    <t>Preparat do szybkiej   dezynfekcji powierzchni trudnodostępnych i sprzętu medycznego, działający na B,Tbc (M.Terrae, Avium), F, V (Polio Adeno, Noro)  w czasie max  1 min. Preparat o podwójej rejestracji jako wyrób medyczny kl. IIA oraz produkt biobójczy</t>
  </si>
  <si>
    <t>op  max 1000ml z głowicą rozpylającą lub z korkiem do aplikacji środka</t>
  </si>
  <si>
    <t>3600 l</t>
  </si>
  <si>
    <t>1 l</t>
  </si>
  <si>
    <t xml:space="preserve">Preparat do  dezynfekcji powierzchni nieinwazyjnych wyrobów medycznych w postaci chusteczek bezalkoholowych, zakres działania: B, F ( C. albicans ), Tbc, V (HIV, HBCV, HCV). Czas działania max. 2 min,   możliwość stosowania w oddziałach niemowlęcych,  rozmiar chusteczki  min.  20cmx20cm.  Wyrób medyczny kl. IIA  Zamawiający wymaga uwzględnienia uchwytów umożliwiających zamontowanie opakowań/tub w ilości 200 sztuk  </t>
  </si>
  <si>
    <t xml:space="preserve">   op max 200 szt</t>
  </si>
  <si>
    <t>150000 szt</t>
  </si>
  <si>
    <t>200 szt</t>
  </si>
  <si>
    <t>Preparat w postaci   gotowych do użycia chusteczek do dezynfekcji i mycia powierzchni nieinwazyjnych medycznych. Preparat na bazie H2O2 i QAV, bez zawartości alkoholu, chloru. Chusteczka o wymiarze min  15 cm x 15 cm i gramaturze min 30g/m2. Spektrum działania:  B, Tbc, F, S, V –  max 1min.   Wyrób medyczny kl. IIA</t>
  </si>
  <si>
    <t xml:space="preserve"> op max 100 szt  </t>
  </si>
  <si>
    <t>80000 szt</t>
  </si>
  <si>
    <t>100 szt</t>
  </si>
  <si>
    <t xml:space="preserve">Chusteczki do szybkiej dezynfekcji powierzchni nieinwazyjnych wyrobów medycznych , na bazie alkoholu o spektrum działania TBc B,F (C. albicans),V w czasie max. 2 min., chusteczka o wymiarach min 20 cm x20 cm i gramaturze min. 23 g/m2.   Wyrób medyczny kl. IIA. Zamawiający wymaga uwzględnienia uchwytów umożliwiających zamontowanie opakowań/tub w ilości 200 sztuk </t>
  </si>
  <si>
    <t xml:space="preserve">  op max 200 szt</t>
  </si>
  <si>
    <t>700000 szt</t>
  </si>
  <si>
    <t xml:space="preserve">Chusteczki suche, do zastosowania po uprzednim zalaniu preparatem do dezynfekcji powierzchni i sprzętu, niskopylące, o wymiarze min. 18 x 30 cm; gramatura min. 30g/m2.  Wyrób medyczny kl. I                                           </t>
  </si>
  <si>
    <t xml:space="preserve">  op max 260 szt</t>
  </si>
  <si>
    <t>400000 szt</t>
  </si>
  <si>
    <t xml:space="preserve">Dozowniki  (wiaderka, tuby, …)  umożliwiające nasączenie zaoferowanych chust i dozowanie, o pojemności maksymalnie 260 sztuk. Kompatybilne z ww. suchymi chusteczkami. </t>
  </si>
  <si>
    <t>szt</t>
  </si>
  <si>
    <t xml:space="preserve">Titan Chlor Plus Tablets </t>
  </si>
  <si>
    <t xml:space="preserve">Onesurface </t>
  </si>
  <si>
    <t>Globacid AF med.</t>
  </si>
  <si>
    <t xml:space="preserve">Sani Cloth AF  </t>
  </si>
  <si>
    <t xml:space="preserve">Onesurface Wipes  </t>
  </si>
  <si>
    <t xml:space="preserve">Sani Cloth 70 </t>
  </si>
  <si>
    <t>Sitec Wipes System  18x 39 cm</t>
  </si>
  <si>
    <t>pojemnik Sitec Wipes System</t>
  </si>
  <si>
    <t xml:space="preserve">op. 200 szt. </t>
  </si>
  <si>
    <t xml:space="preserve">200 szt. </t>
  </si>
  <si>
    <t>szt.</t>
  </si>
  <si>
    <t>256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</si>
</sst>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\-??_-;_-@_-"/>
    <numFmt numFmtId="166" formatCode="#,##0.00\ [$zł-415];[Red]\-#,##0.00\ [$zł-415]"/>
    <numFmt numFmtId="169" formatCode="#,##0.00\ &quot;zł&quot;"/>
  </numFmts>
  <fonts count="27" x14ac:knownFonts="1">
    <font>
      <sz val="11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000000"/>
      <name val="Times New Roman"/>
      <family val="1"/>
      <charset val="1"/>
    </font>
    <font>
      <sz val="11"/>
      <color rgb="FF000000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u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7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color rgb="FF000000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B0F0"/>
        <bgColor rgb="FF33CCCC"/>
      </patternFill>
    </fill>
    <fill>
      <patternFill patternType="solid">
        <fgColor rgb="FF000000"/>
        <bgColor rgb="FF111111"/>
      </patternFill>
    </fill>
    <fill>
      <patternFill patternType="solid">
        <fgColor rgb="FFDDDDDD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5">
    <xf numFmtId="0" fontId="0" fillId="0" borderId="0"/>
    <xf numFmtId="0" fontId="1" fillId="2" borderId="0" applyBorder="0" applyProtection="0"/>
    <xf numFmtId="0" fontId="1" fillId="3" borderId="0" applyBorder="0" applyProtection="0"/>
    <xf numFmtId="0" fontId="16" fillId="4" borderId="0" applyBorder="0" applyProtection="0"/>
    <xf numFmtId="0" fontId="2" fillId="0" borderId="0" applyBorder="0" applyProtection="0"/>
    <xf numFmtId="0" fontId="3" fillId="5" borderId="0" applyBorder="0" applyProtection="0"/>
    <xf numFmtId="164" fontId="16" fillId="0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1" fillId="0" borderId="0"/>
    <xf numFmtId="0" fontId="12" fillId="8" borderId="1" applyProtection="0"/>
    <xf numFmtId="9" fontId="16" fillId="0" borderId="0" applyBorder="0" applyProtection="0"/>
    <xf numFmtId="0" fontId="13" fillId="0" borderId="0" applyBorder="0" applyProtection="0"/>
    <xf numFmtId="0" fontId="14" fillId="0" borderId="0" applyBorder="0" applyProtection="0">
      <alignment horizontal="right" vertical="center"/>
    </xf>
    <xf numFmtId="0" fontId="14" fillId="0" borderId="0">
      <alignment horizontal="right" vertical="center"/>
    </xf>
    <xf numFmtId="0" fontId="16" fillId="0" borderId="0" applyBorder="0" applyProtection="0"/>
    <xf numFmtId="0" fontId="16" fillId="0" borderId="0" applyBorder="0" applyProtection="0"/>
    <xf numFmtId="0" fontId="3" fillId="0" borderId="0" applyBorder="0" applyProtection="0"/>
    <xf numFmtId="0" fontId="1" fillId="10" borderId="0" applyBorder="0" applyProtection="0"/>
    <xf numFmtId="0" fontId="16" fillId="11" borderId="0" applyBorder="0" applyProtection="0"/>
  </cellStyleXfs>
  <cellXfs count="44">
    <xf numFmtId="0" fontId="0" fillId="0" borderId="0" xfId="0"/>
    <xf numFmtId="0" fontId="19" fillId="0" borderId="0" xfId="0" applyFont="1" applyAlignment="1">
      <alignment wrapText="1"/>
    </xf>
    <xf numFmtId="0" fontId="20" fillId="12" borderId="3" xfId="0" applyFont="1" applyFill="1" applyBorder="1" applyAlignment="1">
      <alignment horizontal="center" vertical="center" wrapText="1"/>
    </xf>
    <xf numFmtId="9" fontId="21" fillId="9" borderId="2" xfId="0" applyNumberFormat="1" applyFont="1" applyFill="1" applyBorder="1" applyAlignment="1">
      <alignment horizontal="center" vertical="center" wrapText="1"/>
    </xf>
    <xf numFmtId="4" fontId="21" fillId="9" borderId="2" xfId="0" applyNumberFormat="1" applyFont="1" applyFill="1" applyBorder="1" applyAlignment="1">
      <alignment horizontal="center" vertical="center" wrapText="1"/>
    </xf>
    <xf numFmtId="0" fontId="21" fillId="9" borderId="3" xfId="0" applyFont="1" applyFill="1" applyBorder="1" applyAlignment="1">
      <alignment horizontal="center" vertical="center" wrapText="1"/>
    </xf>
    <xf numFmtId="0" fontId="21" fillId="9" borderId="2" xfId="0" applyFont="1" applyFill="1" applyBorder="1" applyAlignment="1">
      <alignment horizontal="center" vertical="center" wrapText="1"/>
    </xf>
    <xf numFmtId="0" fontId="20" fillId="9" borderId="3" xfId="0" applyFont="1" applyFill="1" applyBorder="1" applyAlignment="1">
      <alignment horizontal="center" vertical="center" wrapText="1"/>
    </xf>
    <xf numFmtId="0" fontId="19" fillId="0" borderId="0" xfId="0" applyFont="1"/>
    <xf numFmtId="9" fontId="19" fillId="0" borderId="0" xfId="0" applyNumberFormat="1" applyFont="1"/>
    <xf numFmtId="4" fontId="19" fillId="0" borderId="0" xfId="0" applyNumberFormat="1" applyFont="1"/>
    <xf numFmtId="4" fontId="20" fillId="0" borderId="0" xfId="0" applyNumberFormat="1" applyFont="1"/>
    <xf numFmtId="0" fontId="19" fillId="0" borderId="0" xfId="0" applyFont="1" applyAlignment="1">
      <alignment horizontal="center"/>
    </xf>
    <xf numFmtId="0" fontId="18" fillId="0" borderId="0" xfId="0" applyFont="1"/>
    <xf numFmtId="0" fontId="17" fillId="0" borderId="0" xfId="0" applyFont="1"/>
    <xf numFmtId="0" fontId="20" fillId="0" borderId="5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 wrapText="1"/>
    </xf>
    <xf numFmtId="166" fontId="20" fillId="12" borderId="3" xfId="0" applyNumberFormat="1" applyFont="1" applyFill="1" applyBorder="1" applyAlignment="1">
      <alignment horizontal="center" vertical="center" wrapText="1"/>
    </xf>
    <xf numFmtId="9" fontId="20" fillId="12" borderId="3" xfId="0" applyNumberFormat="1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3" fillId="12" borderId="3" xfId="0" applyFont="1" applyFill="1" applyBorder="1" applyAlignment="1">
      <alignment horizontal="center" vertical="center"/>
    </xf>
    <xf numFmtId="0" fontId="22" fillId="0" borderId="3" xfId="0" applyFont="1" applyBorder="1" applyAlignment="1">
      <alignment vertical="center" wrapText="1"/>
    </xf>
    <xf numFmtId="0" fontId="20" fillId="12" borderId="0" xfId="0" applyFont="1" applyFill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/>
    </xf>
    <xf numFmtId="4" fontId="24" fillId="0" borderId="0" xfId="0" applyNumberFormat="1" applyFont="1" applyAlignment="1">
      <alignment horizontal="center"/>
    </xf>
    <xf numFmtId="0" fontId="17" fillId="0" borderId="4" xfId="0" applyFont="1" applyBorder="1" applyAlignment="1">
      <alignment horizontal="right"/>
    </xf>
    <xf numFmtId="166" fontId="17" fillId="0" borderId="4" xfId="0" applyNumberFormat="1" applyFont="1" applyBorder="1"/>
    <xf numFmtId="0" fontId="24" fillId="0" borderId="0" xfId="0" applyFont="1"/>
    <xf numFmtId="0" fontId="25" fillId="0" borderId="0" xfId="0" applyFont="1"/>
    <xf numFmtId="0" fontId="15" fillId="12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26" fillId="12" borderId="3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13" borderId="3" xfId="0" applyFont="1" applyFill="1" applyBorder="1" applyAlignment="1">
      <alignment horizontal="center" vertical="center" wrapText="1"/>
    </xf>
    <xf numFmtId="0" fontId="20" fillId="14" borderId="3" xfId="0" applyFont="1" applyFill="1" applyBorder="1" applyAlignment="1">
      <alignment horizontal="center" vertical="center"/>
    </xf>
    <xf numFmtId="166" fontId="20" fillId="13" borderId="3" xfId="0" applyNumberFormat="1" applyFont="1" applyFill="1" applyBorder="1" applyAlignment="1">
      <alignment horizontal="center" vertical="center" wrapText="1"/>
    </xf>
    <xf numFmtId="9" fontId="20" fillId="13" borderId="3" xfId="0" applyNumberFormat="1" applyFont="1" applyFill="1" applyBorder="1" applyAlignment="1">
      <alignment horizontal="center" vertical="center" wrapText="1"/>
    </xf>
    <xf numFmtId="0" fontId="15" fillId="13" borderId="3" xfId="0" applyFont="1" applyFill="1" applyBorder="1" applyAlignment="1">
      <alignment horizontal="center" vertical="center" wrapText="1"/>
    </xf>
    <xf numFmtId="169" fontId="20" fillId="0" borderId="3" xfId="0" applyNumberFormat="1" applyFont="1" applyBorder="1" applyAlignment="1">
      <alignment horizontal="center" vertical="center" wrapText="1"/>
    </xf>
    <xf numFmtId="169" fontId="20" fillId="14" borderId="3" xfId="0" applyNumberFormat="1" applyFont="1" applyFill="1" applyBorder="1" applyAlignment="1">
      <alignment horizontal="center" vertical="center" wrapText="1"/>
    </xf>
  </cellXfs>
  <cellStyles count="25">
    <cellStyle name="Accent 1 5" xfId="1" xr:uid="{00000000-0005-0000-0000-000006000000}"/>
    <cellStyle name="Accent 1 5 2" xfId="23" xr:uid="{45A9BEE1-30FD-4FC2-96C3-C7FBEC1ABB46}"/>
    <cellStyle name="Accent 2 6" xfId="2" xr:uid="{00000000-0005-0000-0000-000007000000}"/>
    <cellStyle name="Accent 3 7" xfId="3" xr:uid="{00000000-0005-0000-0000-000008000000}"/>
    <cellStyle name="Accent 3 7 2" xfId="24" xr:uid="{39B8AF03-A095-43F5-AB3C-8ECE28A2070B}"/>
    <cellStyle name="Accent 4" xfId="4" xr:uid="{00000000-0005-0000-0000-000009000000}"/>
    <cellStyle name="Bad 8" xfId="5" xr:uid="{00000000-0005-0000-0000-00000A000000}"/>
    <cellStyle name="Dziesiętny 2" xfId="6" xr:uid="{00000000-0005-0000-0000-00000B000000}"/>
    <cellStyle name="Error 9" xfId="7" xr:uid="{00000000-0005-0000-0000-00000C000000}"/>
    <cellStyle name="Footnote 10" xfId="8" xr:uid="{00000000-0005-0000-0000-00000D000000}"/>
    <cellStyle name="Good 11" xfId="9" xr:uid="{00000000-0005-0000-0000-00000E000000}"/>
    <cellStyle name="Heading 1 12" xfId="10" xr:uid="{00000000-0005-0000-0000-00000F000000}"/>
    <cellStyle name="Heading 2 13" xfId="11" xr:uid="{00000000-0005-0000-0000-000010000000}"/>
    <cellStyle name="Hyperlink 14" xfId="12" xr:uid="{00000000-0005-0000-0000-000011000000}"/>
    <cellStyle name="Neutral 15" xfId="13" xr:uid="{00000000-0005-0000-0000-000012000000}"/>
    <cellStyle name="Normalny" xfId="0" builtinId="0"/>
    <cellStyle name="Normalny 2" xfId="14" xr:uid="{00000000-0005-0000-0000-000013000000}"/>
    <cellStyle name="Note 16" xfId="15" xr:uid="{00000000-0005-0000-0000-000014000000}"/>
    <cellStyle name="Procentowy 2" xfId="16" xr:uid="{00000000-0005-0000-0000-000015000000}"/>
    <cellStyle name="Result 1" xfId="17" xr:uid="{00000000-0005-0000-0000-000016000000}"/>
    <cellStyle name="S5" xfId="18" xr:uid="{00000000-0005-0000-0000-000017000000}"/>
    <cellStyle name="S5 2" xfId="19" xr:uid="{00000000-0005-0000-0000-000018000000}"/>
    <cellStyle name="Status 17" xfId="20" xr:uid="{00000000-0005-0000-0000-000019000000}"/>
    <cellStyle name="Text 18" xfId="21" xr:uid="{00000000-0005-0000-0000-00001A000000}"/>
    <cellStyle name="Warning 19" xfId="22" xr:uid="{00000000-0005-0000-0000-00001B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BACF5-40E1-4858-A2D0-9A8AF1FC61D7}">
  <sheetPr>
    <tabColor rgb="FFC00000"/>
  </sheetPr>
  <dimension ref="A1:M13"/>
  <sheetViews>
    <sheetView tabSelected="1" topLeftCell="A7" workbookViewId="0">
      <selection activeCell="M7" sqref="M7"/>
    </sheetView>
  </sheetViews>
  <sheetFormatPr defaultRowHeight="14.25" x14ac:dyDescent="0.2"/>
  <cols>
    <col min="2" max="2" width="27" customWidth="1"/>
    <col min="11" max="11" width="10.375" customWidth="1"/>
    <col min="12" max="12" width="11" customWidth="1"/>
  </cols>
  <sheetData>
    <row r="1" spans="1:13" x14ac:dyDescent="0.2">
      <c r="A1" s="14" t="s">
        <v>16</v>
      </c>
      <c r="B1" s="13" t="s">
        <v>17</v>
      </c>
      <c r="C1" s="1"/>
      <c r="D1" s="1"/>
      <c r="E1" s="12"/>
      <c r="F1" s="12"/>
      <c r="G1" s="12"/>
      <c r="H1" s="11"/>
      <c r="I1" s="10"/>
      <c r="J1" s="9"/>
      <c r="K1" s="9"/>
      <c r="L1" s="9"/>
      <c r="M1" s="8"/>
    </row>
    <row r="2" spans="1:13" ht="45" x14ac:dyDescent="0.2">
      <c r="A2" s="7" t="s">
        <v>0</v>
      </c>
      <c r="B2" s="7" t="s">
        <v>1</v>
      </c>
      <c r="C2" s="6" t="s">
        <v>2</v>
      </c>
      <c r="D2" s="6" t="s">
        <v>3</v>
      </c>
      <c r="E2" s="6" t="s">
        <v>4</v>
      </c>
      <c r="F2" s="5" t="s">
        <v>5</v>
      </c>
      <c r="G2" s="5" t="s">
        <v>6</v>
      </c>
      <c r="H2" s="4" t="s">
        <v>7</v>
      </c>
      <c r="I2" s="4" t="s">
        <v>8</v>
      </c>
      <c r="J2" s="3" t="s">
        <v>9</v>
      </c>
      <c r="K2" s="3" t="s">
        <v>10</v>
      </c>
      <c r="L2" s="3" t="s">
        <v>11</v>
      </c>
      <c r="M2" s="6" t="s">
        <v>12</v>
      </c>
    </row>
    <row r="3" spans="1:13" ht="176.25" customHeight="1" x14ac:dyDescent="0.2">
      <c r="A3" s="2">
        <v>1</v>
      </c>
      <c r="B3" s="15" t="s">
        <v>18</v>
      </c>
      <c r="C3" s="16" t="s">
        <v>19</v>
      </c>
      <c r="D3" s="16" t="s">
        <v>20</v>
      </c>
      <c r="E3" s="2" t="s">
        <v>13</v>
      </c>
      <c r="F3" s="33" t="s">
        <v>52</v>
      </c>
      <c r="G3" s="16">
        <v>1000</v>
      </c>
      <c r="H3" s="42">
        <v>60</v>
      </c>
      <c r="I3" s="17">
        <f t="shared" ref="I3:I9" si="0">H3*1.08</f>
        <v>64.800000000000011</v>
      </c>
      <c r="J3" s="18">
        <v>0.08</v>
      </c>
      <c r="K3" s="17">
        <f t="shared" ref="K3:K10" si="1">H3*G3</f>
        <v>60000</v>
      </c>
      <c r="L3" s="17">
        <f t="shared" ref="L3:L10" si="2">I3*G3</f>
        <v>64800.000000000015</v>
      </c>
      <c r="M3" s="33" t="s">
        <v>44</v>
      </c>
    </row>
    <row r="4" spans="1:13" ht="104.25" customHeight="1" x14ac:dyDescent="0.2">
      <c r="A4" s="2">
        <v>2</v>
      </c>
      <c r="B4" s="15" t="s">
        <v>21</v>
      </c>
      <c r="C4" s="2" t="s">
        <v>22</v>
      </c>
      <c r="D4" s="16" t="s">
        <v>23</v>
      </c>
      <c r="E4" s="2" t="s">
        <v>13</v>
      </c>
      <c r="F4" s="37" t="s">
        <v>27</v>
      </c>
      <c r="G4" s="16">
        <v>1200</v>
      </c>
      <c r="H4" s="42">
        <v>13</v>
      </c>
      <c r="I4" s="17">
        <f t="shared" si="0"/>
        <v>14.040000000000001</v>
      </c>
      <c r="J4" s="18">
        <v>0.08</v>
      </c>
      <c r="K4" s="17">
        <f t="shared" si="1"/>
        <v>15600</v>
      </c>
      <c r="L4" s="17">
        <f t="shared" si="2"/>
        <v>16848</v>
      </c>
      <c r="M4" s="34" t="s">
        <v>45</v>
      </c>
    </row>
    <row r="5" spans="1:13" ht="85.5" customHeight="1" x14ac:dyDescent="0.2">
      <c r="A5" s="2">
        <v>3</v>
      </c>
      <c r="B5" s="15" t="s">
        <v>24</v>
      </c>
      <c r="C5" s="16" t="s">
        <v>25</v>
      </c>
      <c r="D5" s="16" t="s">
        <v>26</v>
      </c>
      <c r="E5" s="2" t="s">
        <v>13</v>
      </c>
      <c r="F5" s="2" t="s">
        <v>27</v>
      </c>
      <c r="G5" s="16">
        <v>3600</v>
      </c>
      <c r="H5" s="42">
        <v>13.5</v>
      </c>
      <c r="I5" s="17">
        <f t="shared" si="0"/>
        <v>14.580000000000002</v>
      </c>
      <c r="J5" s="18">
        <v>0.08</v>
      </c>
      <c r="K5" s="17">
        <f t="shared" si="1"/>
        <v>48600</v>
      </c>
      <c r="L5" s="17">
        <f t="shared" si="2"/>
        <v>52488.000000000007</v>
      </c>
      <c r="M5" s="33" t="s">
        <v>46</v>
      </c>
    </row>
    <row r="6" spans="1:13" ht="123.75" x14ac:dyDescent="0.2">
      <c r="A6" s="2">
        <v>4</v>
      </c>
      <c r="B6" s="19" t="s">
        <v>28</v>
      </c>
      <c r="C6" s="16" t="s">
        <v>29</v>
      </c>
      <c r="D6" s="16" t="s">
        <v>30</v>
      </c>
      <c r="E6" s="2" t="s">
        <v>13</v>
      </c>
      <c r="F6" s="2" t="s">
        <v>31</v>
      </c>
      <c r="G6" s="36">
        <v>750</v>
      </c>
      <c r="H6" s="42">
        <v>29</v>
      </c>
      <c r="I6" s="17">
        <f t="shared" si="0"/>
        <v>31.32</v>
      </c>
      <c r="J6" s="18">
        <v>0.08</v>
      </c>
      <c r="K6" s="17">
        <f t="shared" si="1"/>
        <v>21750</v>
      </c>
      <c r="L6" s="17">
        <f t="shared" si="2"/>
        <v>23490</v>
      </c>
      <c r="M6" s="33" t="s">
        <v>47</v>
      </c>
    </row>
    <row r="7" spans="1:13" ht="102.75" customHeight="1" x14ac:dyDescent="0.2">
      <c r="A7" s="2">
        <v>5</v>
      </c>
      <c r="B7" s="20" t="s">
        <v>32</v>
      </c>
      <c r="C7" s="16" t="s">
        <v>33</v>
      </c>
      <c r="D7" s="16" t="s">
        <v>34</v>
      </c>
      <c r="E7" s="21" t="s">
        <v>13</v>
      </c>
      <c r="F7" s="21" t="s">
        <v>35</v>
      </c>
      <c r="G7" s="36">
        <v>800</v>
      </c>
      <c r="H7" s="42">
        <v>14</v>
      </c>
      <c r="I7" s="17">
        <f t="shared" si="0"/>
        <v>15.120000000000001</v>
      </c>
      <c r="J7" s="18">
        <v>0.08</v>
      </c>
      <c r="K7" s="17">
        <f t="shared" si="1"/>
        <v>11200</v>
      </c>
      <c r="L7" s="17">
        <f t="shared" si="2"/>
        <v>12096</v>
      </c>
      <c r="M7" s="33" t="s">
        <v>48</v>
      </c>
    </row>
    <row r="8" spans="1:13" ht="118.5" customHeight="1" x14ac:dyDescent="0.2">
      <c r="A8" s="2">
        <v>6</v>
      </c>
      <c r="B8" s="22" t="s">
        <v>36</v>
      </c>
      <c r="C8" s="16" t="s">
        <v>37</v>
      </c>
      <c r="D8" s="16" t="s">
        <v>38</v>
      </c>
      <c r="E8" s="2" t="s">
        <v>13</v>
      </c>
      <c r="F8" s="33" t="s">
        <v>53</v>
      </c>
      <c r="G8" s="36">
        <v>3500</v>
      </c>
      <c r="H8" s="42">
        <v>27</v>
      </c>
      <c r="I8" s="17">
        <f t="shared" si="0"/>
        <v>29.160000000000004</v>
      </c>
      <c r="J8" s="18">
        <v>0.08</v>
      </c>
      <c r="K8" s="17">
        <f t="shared" si="1"/>
        <v>94500</v>
      </c>
      <c r="L8" s="17">
        <f t="shared" si="2"/>
        <v>102060.00000000001</v>
      </c>
      <c r="M8" s="33" t="s">
        <v>49</v>
      </c>
    </row>
    <row r="9" spans="1:13" ht="66" customHeight="1" x14ac:dyDescent="0.2">
      <c r="A9" s="23">
        <v>7</v>
      </c>
      <c r="B9" s="20" t="s">
        <v>39</v>
      </c>
      <c r="C9" s="16" t="s">
        <v>40</v>
      </c>
      <c r="D9" s="16" t="s">
        <v>41</v>
      </c>
      <c r="E9" s="2" t="s">
        <v>13</v>
      </c>
      <c r="F9" s="37" t="s">
        <v>55</v>
      </c>
      <c r="G9" s="38">
        <v>1563</v>
      </c>
      <c r="H9" s="43">
        <v>24</v>
      </c>
      <c r="I9" s="39">
        <f t="shared" si="0"/>
        <v>25.92</v>
      </c>
      <c r="J9" s="40">
        <v>0.08</v>
      </c>
      <c r="K9" s="39">
        <f t="shared" si="1"/>
        <v>37512</v>
      </c>
      <c r="L9" s="39">
        <f t="shared" si="2"/>
        <v>40512.959999999999</v>
      </c>
      <c r="M9" s="41" t="s">
        <v>50</v>
      </c>
    </row>
    <row r="10" spans="1:13" ht="65.25" customHeight="1" x14ac:dyDescent="0.2">
      <c r="A10" s="2">
        <v>8</v>
      </c>
      <c r="B10" s="20" t="s">
        <v>42</v>
      </c>
      <c r="C10" s="16"/>
      <c r="D10" s="16">
        <v>150</v>
      </c>
      <c r="E10" s="2" t="s">
        <v>43</v>
      </c>
      <c r="F10" s="2" t="s">
        <v>54</v>
      </c>
      <c r="G10" s="36">
        <v>150</v>
      </c>
      <c r="H10" s="42">
        <v>6.1</v>
      </c>
      <c r="I10" s="17">
        <f>H10*1.23</f>
        <v>7.5029999999999992</v>
      </c>
      <c r="J10" s="18">
        <v>0.23</v>
      </c>
      <c r="K10" s="17">
        <f t="shared" si="1"/>
        <v>915</v>
      </c>
      <c r="L10" s="17">
        <f t="shared" si="2"/>
        <v>1125.4499999999998</v>
      </c>
      <c r="M10" s="35" t="s">
        <v>51</v>
      </c>
    </row>
    <row r="11" spans="1:13" x14ac:dyDescent="0.2">
      <c r="A11" s="24"/>
      <c r="B11" s="25"/>
      <c r="C11" s="26"/>
      <c r="D11" s="26"/>
      <c r="E11" s="27"/>
      <c r="F11" s="27"/>
      <c r="G11" s="27"/>
      <c r="H11" s="11"/>
      <c r="I11" s="28" t="s">
        <v>15</v>
      </c>
      <c r="J11" s="29" t="s">
        <v>14</v>
      </c>
      <c r="K11" s="30">
        <f>SUM(K3:K10)</f>
        <v>290077</v>
      </c>
      <c r="L11" s="30">
        <f>SUM(L3:L10)</f>
        <v>313420.41000000009</v>
      </c>
      <c r="M11" s="31"/>
    </row>
    <row r="12" spans="1:13" ht="15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 ht="15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USK-PC</dc:creator>
  <dc:description/>
  <cp:lastModifiedBy>office2021 office2021</cp:lastModifiedBy>
  <cp:revision>30</cp:revision>
  <cp:lastPrinted>2023-08-10T06:25:47Z</cp:lastPrinted>
  <dcterms:created xsi:type="dcterms:W3CDTF">2019-05-23T10:42:30Z</dcterms:created>
  <dcterms:modified xsi:type="dcterms:W3CDTF">2025-02-12T08:53:55Z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