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Postępowania Kasi\ZP 2025\10. ZP_37_2025 Sozotechnika\1. Wszczęcie\"/>
    </mc:Choice>
  </mc:AlternateContent>
  <xr:revisionPtr revIDLastSave="0" documentId="13_ncr:1_{7B9A8F34-E895-43E6-9A8F-CCC9C8AC48FB}" xr6:coauthVersionLast="36" xr6:coauthVersionMax="36" xr10:uidLastSave="{00000000-0000-0000-0000-000000000000}"/>
  <bookViews>
    <workbookView xWindow="0" yWindow="0" windowWidth="28800" windowHeight="11505" xr2:uid="{5E20ABA0-CFC8-4F5E-AC1F-B40F790035D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14" i="1"/>
  <c r="M32" i="1" l="1"/>
  <c r="K32" i="1"/>
  <c r="M47" i="1"/>
  <c r="K47" i="1"/>
  <c r="K46" i="1"/>
  <c r="K39" i="1"/>
  <c r="K40" i="1"/>
  <c r="K41" i="1"/>
  <c r="K42" i="1"/>
  <c r="K43" i="1"/>
  <c r="K44" i="1"/>
  <c r="K38" i="1"/>
  <c r="K33" i="1"/>
  <c r="K34" i="1"/>
  <c r="K35" i="1"/>
  <c r="K36" i="1"/>
  <c r="K30" i="1"/>
  <c r="K31" i="1"/>
  <c r="K20" i="1"/>
  <c r="K23" i="1"/>
  <c r="K24" i="1"/>
  <c r="K25" i="1"/>
  <c r="K26" i="1"/>
  <c r="K27" i="1"/>
  <c r="K22" i="1"/>
  <c r="K21" i="1"/>
  <c r="K15" i="1"/>
  <c r="K16" i="1"/>
  <c r="K17" i="1"/>
  <c r="K18" i="1"/>
  <c r="K19" i="1"/>
  <c r="M14" i="1"/>
  <c r="G14" i="1"/>
  <c r="L14" i="1" l="1"/>
  <c r="G31" i="1" l="1"/>
  <c r="M31" i="1" s="1"/>
  <c r="L31" i="1" l="1"/>
  <c r="G46" i="1" l="1"/>
  <c r="M46" i="1" s="1"/>
  <c r="G44" i="1"/>
  <c r="M44" i="1" s="1"/>
  <c r="G43" i="1"/>
  <c r="M43" i="1" s="1"/>
  <c r="G42" i="1"/>
  <c r="M42" i="1" s="1"/>
  <c r="G41" i="1"/>
  <c r="M41" i="1" s="1"/>
  <c r="G40" i="1"/>
  <c r="M40" i="1" s="1"/>
  <c r="G39" i="1"/>
  <c r="M39" i="1" s="1"/>
  <c r="G38" i="1"/>
  <c r="M38" i="1" s="1"/>
  <c r="L38" i="1" s="1"/>
  <c r="G36" i="1"/>
  <c r="M36" i="1" s="1"/>
  <c r="G35" i="1"/>
  <c r="M35" i="1" s="1"/>
  <c r="G34" i="1"/>
  <c r="M34" i="1" s="1"/>
  <c r="G33" i="1"/>
  <c r="M33" i="1" s="1"/>
  <c r="G32" i="1"/>
  <c r="G30" i="1"/>
  <c r="M30" i="1" s="1"/>
  <c r="G29" i="1"/>
  <c r="M29" i="1" s="1"/>
  <c r="G27" i="1"/>
  <c r="M27" i="1" s="1"/>
  <c r="G26" i="1"/>
  <c r="M26" i="1" s="1"/>
  <c r="G25" i="1"/>
  <c r="M25" i="1" s="1"/>
  <c r="G24" i="1"/>
  <c r="M24" i="1" s="1"/>
  <c r="G23" i="1"/>
  <c r="M23" i="1" s="1"/>
  <c r="G22" i="1"/>
  <c r="M22" i="1" s="1"/>
  <c r="G21" i="1"/>
  <c r="M21" i="1" s="1"/>
  <c r="G20" i="1"/>
  <c r="M20" i="1" s="1"/>
  <c r="L20" i="1" s="1"/>
  <c r="G19" i="1"/>
  <c r="G18" i="1"/>
  <c r="G17" i="1"/>
  <c r="G16" i="1"/>
  <c r="G15" i="1"/>
  <c r="L23" i="1" l="1"/>
  <c r="M19" i="1"/>
  <c r="M18" i="1"/>
  <c r="L22" i="1"/>
  <c r="L29" i="1"/>
  <c r="M17" i="1"/>
  <c r="L24" i="1"/>
  <c r="L46" i="1"/>
  <c r="L32" i="1"/>
  <c r="L47" i="1" s="1"/>
  <c r="L43" i="1"/>
  <c r="M16" i="1"/>
  <c r="M15" i="1"/>
  <c r="L40" i="1" l="1"/>
  <c r="L44" i="1"/>
  <c r="L30" i="1"/>
  <c r="L33" i="1"/>
  <c r="L25" i="1"/>
  <c r="L19" i="1"/>
  <c r="L18" i="1"/>
  <c r="L17" i="1"/>
  <c r="L36" i="1"/>
  <c r="L34" i="1"/>
  <c r="L35" i="1"/>
  <c r="L39" i="1"/>
  <c r="L15" i="1"/>
  <c r="L41" i="1"/>
  <c r="L27" i="1"/>
  <c r="L26" i="1"/>
  <c r="L21" i="1"/>
  <c r="L16" i="1"/>
  <c r="L42" i="1"/>
</calcChain>
</file>

<file path=xl/sharedStrings.xml><?xml version="1.0" encoding="utf-8"?>
<sst xmlns="http://schemas.openxmlformats.org/spreadsheetml/2006/main" count="162" uniqueCount="64">
  <si>
    <t>Załącznik nr 1A do SWZ / załącznik nr 2 do umowy</t>
  </si>
  <si>
    <t>Lp.</t>
  </si>
  <si>
    <t>Nazwa urządzenia</t>
  </si>
  <si>
    <r>
      <t>Objętość czyszczonego urządzenia [m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</si>
  <si>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r>
      <t>Cena jednostkowa netto
[zł/m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</si>
  <si>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t>Stawka VAT [%]</t>
  </si>
  <si>
    <r>
      <t>Cena jednostkowa brutto
[zł/m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</si>
  <si>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t>II etap czyszczenia
termin ustalony przez AWAS</t>
  </si>
  <si>
    <t xml:space="preserve">Wartość netto [zł] </t>
  </si>
  <si>
    <t>Kwota podatku VAT [zł]</t>
  </si>
  <si>
    <t xml:space="preserve">Wartość brutto [zł] </t>
  </si>
  <si>
    <t xml:space="preserve">Proponowane kody odpadów </t>
  </si>
  <si>
    <t>kol. 1</t>
  </si>
  <si>
    <t>kol.2</t>
  </si>
  <si>
    <t>kol. 3</t>
  </si>
  <si>
    <t>kol. 4</t>
  </si>
  <si>
    <t>kol. 5</t>
  </si>
  <si>
    <t>kol. 6</t>
  </si>
  <si>
    <t>kol. 7</t>
  </si>
  <si>
    <t>kol. 8</t>
  </si>
  <si>
    <t>kol. 10</t>
  </si>
  <si>
    <t>kol. 11</t>
  </si>
  <si>
    <t>kol. 12</t>
  </si>
  <si>
    <t>kol. 13</t>
  </si>
  <si>
    <t>Sekcja Obsługi Infrastruktury Rzeszów</t>
  </si>
  <si>
    <t>m. Rzeszów, ul. Lwowska 5</t>
  </si>
  <si>
    <t>Separator substancji ropopochodnych</t>
  </si>
  <si>
    <t>- - - - -</t>
  </si>
  <si>
    <t>13 05 08*</t>
  </si>
  <si>
    <t>Odpływy liniowe w placu</t>
  </si>
  <si>
    <t>19 08 09</t>
  </si>
  <si>
    <t>Neutralizator</t>
  </si>
  <si>
    <t>Myjnia pojazdów</t>
  </si>
  <si>
    <t>Osadnik wstępny</t>
  </si>
  <si>
    <t>Biomyjnia III Max</t>
  </si>
  <si>
    <t>Zasobnik wody podczyszczonej</t>
  </si>
  <si>
    <t>Zbiornik bioflot i zbiornik wody technologicznej</t>
  </si>
  <si>
    <t>Kontener odpadowy
z piaskiem</t>
  </si>
  <si>
    <t>13 05 01*</t>
  </si>
  <si>
    <t>m. Rzeszów, ul. Dąbrowskiego 22</t>
  </si>
  <si>
    <t>Separator substancji ropopochodnych, odwodnienia liniowe przy KSP</t>
  </si>
  <si>
    <t>Zasobnik zanieczyszczń</t>
  </si>
  <si>
    <t>Kompletny układ AWAS Biomyjnia "max"( Zbiornik Bioflot i zbiornik technologiczny)</t>
  </si>
  <si>
    <t>m. Rzeszów, ul. Krakowska 11B</t>
  </si>
  <si>
    <t>Komory odstojnik myjni</t>
  </si>
  <si>
    <t>Kanały spływowe</t>
  </si>
  <si>
    <t>Pojemnik 1100 l</t>
  </si>
  <si>
    <t>Myjnia przemysłowa</t>
  </si>
  <si>
    <t>Separator,  odstojnik, kanały spływowe</t>
  </si>
  <si>
    <t>Neutralizator ścieków z akumulatorowni</t>
  </si>
  <si>
    <t>m. Dębica, ul. Kościuszki 34a</t>
  </si>
  <si>
    <t>RAZEM SOI Rzeszów</t>
  </si>
  <si>
    <t>Znak sprawy: ZP/37/2025</t>
  </si>
  <si>
    <t>Separator tłuszczu</t>
  </si>
  <si>
    <t>12 05 08*</t>
  </si>
  <si>
    <t>III etap czyszczenia LISTOPAD</t>
  </si>
  <si>
    <t>INSTRUKCJA:
1. Bardzo proszę o uzupełnienie kolumn oznaczonych kolorem białym.
2. W komórkach oznaczonych kolorem szarym zastosowano formuły. W przypadku wyraźnych błędów kalkulacyjnych możliwe jest wprowadzanie wartości "ręcznie".</t>
  </si>
  <si>
    <t>*wartości przenieść do Formularza ofertowego (Załacznik nr 1) i wpisać w odpowiednie pola dotyczące części nr 1</t>
  </si>
  <si>
    <t>kol. 9</t>
  </si>
  <si>
    <t>I etap czyszczenia
do 10 dni od podpisania umowy</t>
  </si>
  <si>
    <t xml:space="preserve">……………………………………………………………………………….…   
"dokument należy podpisać kwalifikowanym podpisem elektronicznym lub elektronicznym podpisem zaufanym lub podpisem osobistym przez osobę lub osoby umocowane do złożenia podpisu w imieniu Wykonawcy"   
</t>
  </si>
  <si>
    <t>CZĘŚĆ 1 - Garnizon Rzeszów</t>
  </si>
  <si>
    <t xml:space="preserve"> ……………..……………………
Oznaczenie Wykonawcy 
(nazwa firmy, adres)</t>
  </si>
  <si>
    <t>FORMULARZ KALKULACJI CENY OFERTOWEJ 
Usługa w zakresie czyszczenia oraz odbioru i dalszego zagospodarowania odpadów z urządzeń sozotechnicznych                                  (z podziałem na 4 części)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</si>
</sst>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\ &quot;zł&quot;"/>
    <numFmt numFmtId="166" formatCode="#,##0.00\ &quot;zł&quot;"/>
    <numFmt numFmtId="167" formatCode="#,##0.0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b/>
      <sz val="16"/>
      <color indexed="8"/>
      <name val="Czcionka tekstu podstawowego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 CE"/>
      <charset val="238"/>
    </font>
    <font>
      <b/>
      <sz val="9"/>
      <name val="Arial"/>
      <family val="2"/>
      <charset val="238"/>
    </font>
    <font>
      <b/>
      <sz val="18"/>
      <color indexed="8"/>
      <name val="Czcionka tekstu podstawowego"/>
      <charset val="238"/>
    </font>
    <font>
      <i/>
      <sz val="8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9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/>
    <xf numFmtId="0" fontId="5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3" fontId="3" fillId="3" borderId="24" xfId="2" applyNumberFormat="1" applyFont="1" applyFill="1" applyBorder="1" applyAlignment="1">
      <alignment horizontal="center" vertical="center" wrapText="1"/>
    </xf>
    <xf numFmtId="166" fontId="10" fillId="3" borderId="25" xfId="2" applyNumberFormat="1" applyFont="1" applyFill="1" applyBorder="1" applyAlignment="1">
      <alignment horizontal="center" vertical="center" wrapText="1"/>
    </xf>
    <xf numFmtId="1" fontId="10" fillId="3" borderId="23" xfId="2" applyNumberFormat="1" applyFont="1" applyFill="1" applyBorder="1" applyAlignment="1">
      <alignment horizontal="center" vertical="center" wrapText="1"/>
    </xf>
    <xf numFmtId="1" fontId="10" fillId="3" borderId="13" xfId="2" quotePrefix="1" applyNumberFormat="1" applyFont="1" applyFill="1" applyBorder="1" applyAlignment="1">
      <alignment horizontal="center" vertical="center" wrapText="1"/>
    </xf>
    <xf numFmtId="166" fontId="10" fillId="3" borderId="12" xfId="2" applyNumberFormat="1" applyFont="1" applyFill="1" applyBorder="1" applyAlignment="1">
      <alignment horizontal="center" vertical="center" wrapText="1"/>
    </xf>
    <xf numFmtId="166" fontId="10" fillId="3" borderId="15" xfId="2" applyNumberFormat="1" applyFont="1" applyFill="1" applyBorder="1" applyAlignment="1">
      <alignment horizontal="center" vertical="center" wrapText="1"/>
    </xf>
    <xf numFmtId="166" fontId="10" fillId="3" borderId="13" xfId="2" applyNumberFormat="1" applyFont="1" applyFill="1" applyBorder="1" applyAlignment="1">
      <alignment horizontal="center" vertical="center" wrapText="1"/>
    </xf>
    <xf numFmtId="4" fontId="10" fillId="3" borderId="25" xfId="2" applyNumberFormat="1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/>
    </xf>
    <xf numFmtId="3" fontId="3" fillId="3" borderId="29" xfId="2" applyNumberFormat="1" applyFont="1" applyFill="1" applyBorder="1" applyAlignment="1">
      <alignment horizontal="center" vertical="center" wrapText="1"/>
    </xf>
    <xf numFmtId="166" fontId="10" fillId="3" borderId="31" xfId="2" applyNumberFormat="1" applyFont="1" applyFill="1" applyBorder="1" applyAlignment="1">
      <alignment horizontal="center" vertical="center" wrapText="1"/>
    </xf>
    <xf numFmtId="1" fontId="10" fillId="3" borderId="27" xfId="2" applyNumberFormat="1" applyFont="1" applyFill="1" applyBorder="1" applyAlignment="1">
      <alignment horizontal="center" vertical="center" wrapText="1"/>
    </xf>
    <xf numFmtId="1" fontId="10" fillId="3" borderId="28" xfId="2" quotePrefix="1" applyNumberFormat="1" applyFont="1" applyFill="1" applyBorder="1" applyAlignment="1">
      <alignment horizontal="center" vertical="center" wrapText="1"/>
    </xf>
    <xf numFmtId="166" fontId="10" fillId="3" borderId="30" xfId="2" applyNumberFormat="1" applyFont="1" applyFill="1" applyBorder="1" applyAlignment="1">
      <alignment horizontal="center" vertical="center" wrapText="1"/>
    </xf>
    <xf numFmtId="166" fontId="10" fillId="3" borderId="32" xfId="2" applyNumberFormat="1" applyFont="1" applyFill="1" applyBorder="1" applyAlignment="1">
      <alignment horizontal="center" vertical="center" wrapText="1"/>
    </xf>
    <xf numFmtId="166" fontId="10" fillId="3" borderId="28" xfId="2" applyNumberFormat="1" applyFont="1" applyFill="1" applyBorder="1" applyAlignment="1">
      <alignment horizontal="center" vertical="center" wrapText="1"/>
    </xf>
    <xf numFmtId="4" fontId="10" fillId="3" borderId="31" xfId="2" applyNumberFormat="1" applyFont="1" applyFill="1" applyBorder="1" applyAlignment="1">
      <alignment horizontal="center" vertical="center" wrapText="1"/>
    </xf>
    <xf numFmtId="3" fontId="10" fillId="3" borderId="31" xfId="2" applyNumberFormat="1" applyFont="1" applyFill="1" applyBorder="1" applyAlignment="1">
      <alignment horizontal="center" vertical="center" wrapText="1"/>
    </xf>
    <xf numFmtId="167" fontId="3" fillId="3" borderId="29" xfId="2" applyNumberFormat="1" applyFont="1" applyFill="1" applyBorder="1" applyAlignment="1">
      <alignment horizontal="center" vertical="center" wrapText="1"/>
    </xf>
    <xf numFmtId="0" fontId="10" fillId="3" borderId="28" xfId="2" applyFont="1" applyFill="1" applyBorder="1" applyAlignment="1">
      <alignment vertical="center" wrapText="1"/>
    </xf>
    <xf numFmtId="1" fontId="10" fillId="3" borderId="27" xfId="2" quotePrefix="1" applyNumberFormat="1" applyFont="1" applyFill="1" applyBorder="1" applyAlignment="1">
      <alignment horizontal="center" vertical="center" wrapText="1"/>
    </xf>
    <xf numFmtId="1" fontId="10" fillId="3" borderId="28" xfId="2" applyNumberFormat="1" applyFont="1" applyFill="1" applyBorder="1" applyAlignment="1">
      <alignment horizontal="center" vertical="center" wrapText="1"/>
    </xf>
    <xf numFmtId="0" fontId="10" fillId="3" borderId="16" xfId="2" applyFont="1" applyFill="1" applyBorder="1" applyAlignment="1">
      <alignment vertical="center" wrapText="1"/>
    </xf>
    <xf numFmtId="3" fontId="3" fillId="3" borderId="34" xfId="2" applyNumberFormat="1" applyFont="1" applyFill="1" applyBorder="1" applyAlignment="1">
      <alignment horizontal="center" vertical="center" wrapText="1"/>
    </xf>
    <xf numFmtId="166" fontId="10" fillId="3" borderId="35" xfId="2" applyNumberFormat="1" applyFont="1" applyFill="1" applyBorder="1" applyAlignment="1">
      <alignment horizontal="center" vertical="center" wrapText="1"/>
    </xf>
    <xf numFmtId="1" fontId="10" fillId="3" borderId="33" xfId="2" quotePrefix="1" applyNumberFormat="1" applyFont="1" applyFill="1" applyBorder="1" applyAlignment="1">
      <alignment horizontal="center" vertical="center" wrapText="1"/>
    </xf>
    <xf numFmtId="1" fontId="10" fillId="3" borderId="16" xfId="2" applyNumberFormat="1" applyFont="1" applyFill="1" applyBorder="1" applyAlignment="1">
      <alignment horizontal="center" vertical="center" wrapText="1"/>
    </xf>
    <xf numFmtId="166" fontId="10" fillId="3" borderId="18" xfId="2" applyNumberFormat="1" applyFont="1" applyFill="1" applyBorder="1" applyAlignment="1">
      <alignment horizontal="center" vertical="center" wrapText="1"/>
    </xf>
    <xf numFmtId="1" fontId="10" fillId="3" borderId="16" xfId="2" quotePrefix="1" applyNumberFormat="1" applyFont="1" applyFill="1" applyBorder="1" applyAlignment="1">
      <alignment horizontal="center" vertical="center" wrapText="1"/>
    </xf>
    <xf numFmtId="4" fontId="10" fillId="3" borderId="35" xfId="2" applyNumberFormat="1" applyFont="1" applyFill="1" applyBorder="1" applyAlignment="1">
      <alignment horizontal="center" vertical="center" wrapText="1"/>
    </xf>
    <xf numFmtId="0" fontId="10" fillId="3" borderId="28" xfId="2" applyFont="1" applyFill="1" applyBorder="1" applyAlignment="1">
      <alignment horizontal="left" vertical="center" wrapText="1"/>
    </xf>
    <xf numFmtId="0" fontId="10" fillId="3" borderId="16" xfId="2" applyFont="1" applyFill="1" applyBorder="1" applyAlignment="1">
      <alignment horizontal="left" vertical="center" wrapText="1"/>
    </xf>
    <xf numFmtId="1" fontId="10" fillId="3" borderId="33" xfId="2" applyNumberFormat="1" applyFont="1" applyFill="1" applyBorder="1" applyAlignment="1">
      <alignment horizontal="center" vertical="center" wrapText="1"/>
    </xf>
    <xf numFmtId="0" fontId="10" fillId="3" borderId="13" xfId="2" applyFont="1" applyFill="1" applyBorder="1" applyAlignment="1">
      <alignment vertical="center" wrapText="1"/>
    </xf>
    <xf numFmtId="0" fontId="3" fillId="3" borderId="29" xfId="1" applyNumberFormat="1" applyFont="1" applyFill="1" applyBorder="1" applyAlignment="1" applyProtection="1">
      <alignment horizontal="center" vertical="center"/>
    </xf>
    <xf numFmtId="0" fontId="10" fillId="3" borderId="27" xfId="2" applyFont="1" applyFill="1" applyBorder="1" applyAlignment="1">
      <alignment vertical="center" wrapText="1"/>
    </xf>
    <xf numFmtId="0" fontId="3" fillId="3" borderId="29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/>
    </xf>
    <xf numFmtId="0" fontId="9" fillId="3" borderId="22" xfId="2" applyFont="1" applyFill="1" applyBorder="1" applyAlignment="1">
      <alignment horizontal="center" vertical="center"/>
    </xf>
    <xf numFmtId="3" fontId="10" fillId="3" borderId="8" xfId="2" applyNumberFormat="1" applyFont="1" applyFill="1" applyBorder="1" applyAlignment="1">
      <alignment horizontal="center" vertical="center" wrapText="1"/>
    </xf>
    <xf numFmtId="166" fontId="10" fillId="3" borderId="9" xfId="2" applyNumberFormat="1" applyFont="1" applyFill="1" applyBorder="1" applyAlignment="1">
      <alignment horizontal="center" vertical="center" wrapText="1"/>
    </xf>
    <xf numFmtId="1" fontId="10" fillId="3" borderId="37" xfId="2" applyNumberFormat="1" applyFont="1" applyFill="1" applyBorder="1" applyAlignment="1">
      <alignment horizontal="center" vertical="center" wrapText="1"/>
    </xf>
    <xf numFmtId="1" fontId="10" fillId="3" borderId="38" xfId="2" quotePrefix="1" applyNumberFormat="1" applyFont="1" applyFill="1" applyBorder="1" applyAlignment="1">
      <alignment horizontal="center" vertical="center" wrapText="1"/>
    </xf>
    <xf numFmtId="166" fontId="10" fillId="3" borderId="39" xfId="2" applyNumberFormat="1" applyFont="1" applyFill="1" applyBorder="1" applyAlignment="1">
      <alignment horizontal="center" vertical="center" wrapText="1"/>
    </xf>
    <xf numFmtId="166" fontId="10" fillId="3" borderId="40" xfId="2" applyNumberFormat="1" applyFont="1" applyFill="1" applyBorder="1" applyAlignment="1">
      <alignment horizontal="center" vertical="center" wrapText="1"/>
    </xf>
    <xf numFmtId="166" fontId="10" fillId="3" borderId="41" xfId="2" applyNumberFormat="1" applyFont="1" applyFill="1" applyBorder="1" applyAlignment="1">
      <alignment horizontal="center" vertical="center" wrapText="1"/>
    </xf>
    <xf numFmtId="4" fontId="10" fillId="3" borderId="10" xfId="2" applyNumberFormat="1" applyFont="1" applyFill="1" applyBorder="1" applyAlignment="1">
      <alignment horizontal="center" vertical="center" wrapText="1"/>
    </xf>
    <xf numFmtId="4" fontId="10" fillId="2" borderId="6" xfId="2" applyNumberFormat="1" applyFont="1" applyFill="1" applyBorder="1" applyAlignment="1">
      <alignment horizontal="right" wrapText="1"/>
    </xf>
    <xf numFmtId="0" fontId="9" fillId="3" borderId="43" xfId="2" applyFont="1" applyFill="1" applyBorder="1" applyAlignment="1">
      <alignment horizontal="center" vertical="center"/>
    </xf>
    <xf numFmtId="1" fontId="10" fillId="3" borderId="49" xfId="2" quotePrefix="1" applyNumberFormat="1" applyFont="1" applyFill="1" applyBorder="1" applyAlignment="1">
      <alignment horizontal="center" vertical="center" wrapText="1"/>
    </xf>
    <xf numFmtId="1" fontId="10" fillId="3" borderId="48" xfId="2" quotePrefix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0" borderId="0" xfId="0" applyFont="1" applyAlignment="1"/>
    <xf numFmtId="166" fontId="10" fillId="5" borderId="37" xfId="2" applyNumberFormat="1" applyFont="1" applyFill="1" applyBorder="1" applyAlignment="1">
      <alignment horizontal="center" vertical="center" wrapText="1"/>
    </xf>
    <xf numFmtId="166" fontId="10" fillId="5" borderId="42" xfId="2" applyNumberFormat="1" applyFont="1" applyFill="1" applyBorder="1" applyAlignment="1">
      <alignment horizontal="center" vertical="center" wrapText="1"/>
    </xf>
    <xf numFmtId="166" fontId="10" fillId="5" borderId="38" xfId="2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2" borderId="51" xfId="2" applyFont="1" applyFill="1" applyBorder="1" applyAlignment="1">
      <alignment horizontal="center" wrapText="1"/>
    </xf>
    <xf numFmtId="166" fontId="10" fillId="0" borderId="32" xfId="2" applyNumberFormat="1" applyFont="1" applyBorder="1" applyAlignment="1">
      <alignment horizontal="center" vertical="center" wrapText="1"/>
    </xf>
    <xf numFmtId="9" fontId="10" fillId="0" borderId="32" xfId="2" applyNumberFormat="1" applyFont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4" borderId="4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50" xfId="2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0" fillId="3" borderId="24" xfId="2" applyFont="1" applyFill="1" applyBorder="1" applyAlignment="1">
      <alignment vertical="center" wrapText="1"/>
    </xf>
    <xf numFmtId="0" fontId="10" fillId="3" borderId="25" xfId="2" applyFont="1" applyFill="1" applyBorder="1" applyAlignment="1">
      <alignment vertical="center" wrapText="1"/>
    </xf>
    <xf numFmtId="4" fontId="10" fillId="0" borderId="41" xfId="2" applyNumberFormat="1" applyFont="1" applyBorder="1" applyAlignment="1">
      <alignment horizontal="center" vertical="center" wrapText="1"/>
    </xf>
    <xf numFmtId="4" fontId="10" fillId="0" borderId="20" xfId="2" applyNumberFormat="1" applyFont="1" applyBorder="1" applyAlignment="1">
      <alignment horizontal="center" vertical="center" wrapText="1"/>
    </xf>
    <xf numFmtId="0" fontId="12" fillId="2" borderId="52" xfId="2" applyFont="1" applyFill="1" applyBorder="1" applyAlignment="1">
      <alignment horizontal="center" wrapText="1"/>
    </xf>
    <xf numFmtId="0" fontId="12" fillId="2" borderId="53" xfId="2" applyFont="1" applyFill="1" applyBorder="1" applyAlignment="1">
      <alignment horizont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4" fontId="10" fillId="0" borderId="7" xfId="2" applyNumberFormat="1" applyFont="1" applyBorder="1" applyAlignment="1">
      <alignment horizontal="center" vertical="center" wrapText="1"/>
    </xf>
    <xf numFmtId="4" fontId="10" fillId="0" borderId="11" xfId="2" applyNumberFormat="1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9" fillId="3" borderId="43" xfId="2" applyFont="1" applyFill="1" applyBorder="1" applyAlignment="1">
      <alignment horizontal="center" vertical="center"/>
    </xf>
    <xf numFmtId="0" fontId="9" fillId="3" borderId="36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0" fillId="3" borderId="45" xfId="2" applyFont="1" applyFill="1" applyBorder="1" applyAlignment="1">
      <alignment horizontal="left" vertical="center" wrapText="1"/>
    </xf>
    <xf numFmtId="0" fontId="10" fillId="3" borderId="46" xfId="2" applyFont="1" applyFill="1" applyBorder="1" applyAlignment="1">
      <alignment horizontal="left" vertical="center" wrapText="1"/>
    </xf>
    <xf numFmtId="0" fontId="10" fillId="3" borderId="19" xfId="2" applyFont="1" applyFill="1" applyBorder="1" applyAlignment="1">
      <alignment horizontal="left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3" borderId="29" xfId="2" applyFont="1" applyFill="1" applyBorder="1" applyAlignment="1">
      <alignment vertical="center" wrapText="1"/>
    </xf>
    <xf numFmtId="0" fontId="10" fillId="3" borderId="31" xfId="2" applyFont="1" applyFill="1" applyBorder="1" applyAlignment="1">
      <alignment vertical="center" wrapText="1"/>
    </xf>
    <xf numFmtId="0" fontId="9" fillId="3" borderId="44" xfId="2" applyFont="1" applyFill="1" applyBorder="1" applyAlignment="1">
      <alignment horizontal="center" vertical="center"/>
    </xf>
    <xf numFmtId="0" fontId="10" fillId="0" borderId="41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4" fontId="10" fillId="0" borderId="39" xfId="2" applyNumberFormat="1" applyFont="1" applyBorder="1" applyAlignment="1">
      <alignment horizontal="center" vertical="center" wrapText="1"/>
    </xf>
    <xf numFmtId="4" fontId="10" fillId="0" borderId="19" xfId="2" applyNumberFormat="1" applyFont="1" applyBorder="1" applyAlignment="1">
      <alignment horizontal="center" vertical="center" wrapText="1"/>
    </xf>
    <xf numFmtId="4" fontId="10" fillId="0" borderId="40" xfId="2" applyNumberFormat="1" applyFont="1" applyBorder="1" applyAlignment="1">
      <alignment horizontal="center" vertical="center" wrapText="1"/>
    </xf>
    <xf numFmtId="4" fontId="10" fillId="0" borderId="21" xfId="2" applyNumberFormat="1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wrapText="1"/>
    </xf>
    <xf numFmtId="0" fontId="14" fillId="5" borderId="8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left" vertical="center" wrapText="1"/>
    </xf>
    <xf numFmtId="0" fontId="10" fillId="3" borderId="10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center" vertical="center"/>
    </xf>
    <xf numFmtId="0" fontId="10" fillId="3" borderId="39" xfId="2" applyFont="1" applyFill="1" applyBorder="1" applyAlignment="1">
      <alignment horizontal="left" vertical="center" wrapText="1"/>
    </xf>
    <xf numFmtId="0" fontId="10" fillId="3" borderId="47" xfId="2" applyFont="1" applyFill="1" applyBorder="1" applyAlignment="1">
      <alignment horizontal="left" vertical="center" wrapText="1"/>
    </xf>
    <xf numFmtId="0" fontId="10" fillId="3" borderId="29" xfId="2" applyFont="1" applyFill="1" applyBorder="1" applyAlignment="1">
      <alignment horizontal="left" vertical="center" wrapText="1"/>
    </xf>
    <xf numFmtId="0" fontId="10" fillId="3" borderId="31" xfId="2" applyFont="1" applyFill="1" applyBorder="1" applyAlignment="1">
      <alignment horizontal="left" vertical="center" wrapText="1"/>
    </xf>
    <xf numFmtId="0" fontId="10" fillId="3" borderId="34" xfId="2" applyFont="1" applyFill="1" applyBorder="1" applyAlignment="1">
      <alignment vertical="center" wrapText="1"/>
    </xf>
    <xf numFmtId="0" fontId="10" fillId="3" borderId="35" xfId="2" applyFont="1" applyFill="1" applyBorder="1" applyAlignment="1">
      <alignment vertical="center" wrapText="1"/>
    </xf>
    <xf numFmtId="0" fontId="10" fillId="3" borderId="24" xfId="2" applyFont="1" applyFill="1" applyBorder="1" applyAlignment="1">
      <alignment horizontal="left" vertical="center" wrapText="1"/>
    </xf>
    <xf numFmtId="0" fontId="10" fillId="3" borderId="25" xfId="2" applyFont="1" applyFill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Normalny 2" xfId="2" xr:uid="{691D1D50-F1D8-41C0-A055-46A197D4B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8DC71-E3B8-4A5E-BB4B-FD2214865A9A}">
  <dimension ref="A2:S53"/>
  <sheetViews>
    <sheetView tabSelected="1" zoomScale="70" zoomScaleNormal="70" workbookViewId="0">
      <selection activeCell="Q7" sqref="Q7"/>
    </sheetView>
  </sheetViews>
  <sheetFormatPr defaultRowHeight="15"/>
  <cols>
    <col min="2" max="2" width="13.140625" customWidth="1"/>
    <col min="3" max="3" width="19.85546875" customWidth="1"/>
    <col min="4" max="4" width="15.140625" customWidth="1"/>
    <col min="5" max="5" width="14.140625" customWidth="1"/>
    <col min="7" max="8" width="14.28515625" customWidth="1"/>
    <col min="9" max="9" width="13.42578125" customWidth="1"/>
    <col min="10" max="10" width="13.7109375" customWidth="1"/>
    <col min="11" max="11" width="11.85546875" customWidth="1"/>
    <col min="12" max="12" width="12.42578125" customWidth="1"/>
    <col min="13" max="13" width="11.85546875" customWidth="1"/>
    <col min="14" max="14" width="16" customWidth="1"/>
    <col min="15" max="15" width="11.140625" customWidth="1"/>
    <col min="16" max="16" width="11" customWidth="1"/>
    <col min="17" max="17" width="11.5703125" customWidth="1"/>
    <col min="18" max="18" width="11.85546875" customWidth="1"/>
    <col min="19" max="19" width="15.42578125" customWidth="1"/>
  </cols>
  <sheetData>
    <row r="2" spans="1:19" ht="18.75">
      <c r="A2" s="1"/>
      <c r="B2" s="2" t="s">
        <v>52</v>
      </c>
      <c r="C2" s="3"/>
      <c r="D2" s="4"/>
      <c r="E2" s="5"/>
      <c r="F2" s="5"/>
      <c r="G2" s="5"/>
      <c r="M2" s="6"/>
      <c r="N2" s="6"/>
      <c r="O2" s="6"/>
      <c r="P2" s="6"/>
      <c r="Q2" s="6"/>
      <c r="R2" s="6"/>
      <c r="S2" s="6"/>
    </row>
    <row r="3" spans="1:19">
      <c r="A3" s="1"/>
      <c r="B3" s="82" t="s">
        <v>62</v>
      </c>
      <c r="C3" s="82"/>
      <c r="D3" s="7"/>
      <c r="E3" s="8"/>
      <c r="F3" s="8"/>
      <c r="G3" s="8"/>
      <c r="K3" s="71" t="s">
        <v>0</v>
      </c>
      <c r="L3" s="72"/>
      <c r="M3" s="72"/>
      <c r="N3" s="72"/>
      <c r="O3" s="62"/>
      <c r="P3" s="62"/>
      <c r="Q3" s="62"/>
      <c r="R3" s="62"/>
      <c r="S3" s="62"/>
    </row>
    <row r="4" spans="1:19" ht="27.75" customHeight="1">
      <c r="A4" s="1"/>
      <c r="B4" s="82"/>
      <c r="C4" s="82"/>
      <c r="D4" s="7"/>
      <c r="E4" s="8"/>
      <c r="F4" s="8"/>
      <c r="G4" s="8"/>
      <c r="H4" s="8"/>
      <c r="I4" s="8"/>
      <c r="J4" s="8"/>
    </row>
    <row r="5" spans="1:19" ht="15.75" thickBot="1">
      <c r="A5" s="8"/>
      <c r="C5" s="8"/>
      <c r="D5" s="8"/>
      <c r="E5" s="8"/>
      <c r="F5" s="8"/>
      <c r="G5" s="8"/>
      <c r="H5" s="8"/>
      <c r="I5" s="8"/>
      <c r="J5" s="8"/>
    </row>
    <row r="6" spans="1:19" ht="15" customHeight="1">
      <c r="A6" s="83" t="s">
        <v>63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</row>
    <row r="7" spans="1:19" ht="51.75" customHeight="1" thickBot="1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1:19" ht="32.25" customHeight="1" thickBot="1">
      <c r="A8" s="131" t="s">
        <v>61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66"/>
    </row>
    <row r="9" spans="1:19">
      <c r="A9" s="111" t="s">
        <v>1</v>
      </c>
      <c r="B9" s="95" t="s">
        <v>2</v>
      </c>
      <c r="C9" s="96"/>
      <c r="D9" s="99" t="s">
        <v>3</v>
      </c>
      <c r="E9" s="101" t="s">
        <v>4</v>
      </c>
      <c r="F9" s="103" t="s">
        <v>5</v>
      </c>
      <c r="G9" s="118" t="s">
        <v>6</v>
      </c>
      <c r="H9" s="101" t="s">
        <v>59</v>
      </c>
      <c r="I9" s="118" t="s">
        <v>7</v>
      </c>
      <c r="J9" s="113" t="s">
        <v>55</v>
      </c>
      <c r="K9" s="120" t="s">
        <v>8</v>
      </c>
      <c r="L9" s="122" t="s">
        <v>9</v>
      </c>
      <c r="M9" s="91" t="s">
        <v>10</v>
      </c>
      <c r="N9" s="91" t="s">
        <v>11</v>
      </c>
    </row>
    <row r="10" spans="1:19" ht="63.75" customHeight="1" thickBot="1">
      <c r="A10" s="112"/>
      <c r="B10" s="97"/>
      <c r="C10" s="98"/>
      <c r="D10" s="100"/>
      <c r="E10" s="102"/>
      <c r="F10" s="104"/>
      <c r="G10" s="119"/>
      <c r="H10" s="102"/>
      <c r="I10" s="119"/>
      <c r="J10" s="114"/>
      <c r="K10" s="121"/>
      <c r="L10" s="123"/>
      <c r="M10" s="92"/>
      <c r="N10" s="92"/>
    </row>
    <row r="11" spans="1:19">
      <c r="A11" s="67" t="s">
        <v>12</v>
      </c>
      <c r="B11" s="93" t="s">
        <v>13</v>
      </c>
      <c r="C11" s="94"/>
      <c r="D11" s="67" t="s">
        <v>14</v>
      </c>
      <c r="E11" s="67" t="s">
        <v>15</v>
      </c>
      <c r="F11" s="67" t="s">
        <v>16</v>
      </c>
      <c r="G11" s="67" t="s">
        <v>17</v>
      </c>
      <c r="H11" s="67" t="s">
        <v>18</v>
      </c>
      <c r="I11" s="67" t="s">
        <v>19</v>
      </c>
      <c r="J11" s="67" t="s">
        <v>58</v>
      </c>
      <c r="K11" s="67" t="s">
        <v>20</v>
      </c>
      <c r="L11" s="67" t="s">
        <v>21</v>
      </c>
      <c r="M11" s="67" t="s">
        <v>22</v>
      </c>
      <c r="N11" s="67" t="s">
        <v>23</v>
      </c>
    </row>
    <row r="12" spans="1:19" ht="21.75" customHeight="1" thickBot="1">
      <c r="A12" s="73" t="s">
        <v>24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</row>
    <row r="13" spans="1:19" ht="21.75" customHeight="1" thickBot="1">
      <c r="A13" s="76" t="s">
        <v>25</v>
      </c>
      <c r="B13" s="77"/>
      <c r="C13" s="77"/>
      <c r="D13" s="77"/>
      <c r="E13" s="78"/>
      <c r="F13" s="78"/>
      <c r="G13" s="77"/>
      <c r="H13" s="77"/>
      <c r="I13" s="77"/>
      <c r="J13" s="77"/>
      <c r="K13" s="77"/>
      <c r="L13" s="77"/>
      <c r="M13" s="77"/>
      <c r="N13" s="79"/>
    </row>
    <row r="14" spans="1:19" ht="49.5" customHeight="1" thickBot="1">
      <c r="A14" s="9">
        <v>1</v>
      </c>
      <c r="B14" s="89" t="s">
        <v>26</v>
      </c>
      <c r="C14" s="90"/>
      <c r="D14" s="10">
        <v>4</v>
      </c>
      <c r="E14" s="68"/>
      <c r="F14" s="69"/>
      <c r="G14" s="11">
        <f>ROUND(E14*(1+F14),2)</f>
        <v>0</v>
      </c>
      <c r="H14" s="12">
        <v>1</v>
      </c>
      <c r="I14" s="13" t="s">
        <v>27</v>
      </c>
      <c r="J14" s="60" t="s">
        <v>27</v>
      </c>
      <c r="K14" s="14">
        <f>ROUND(D14*E14,2)*H14</f>
        <v>0</v>
      </c>
      <c r="L14" s="15">
        <f>M14-K14</f>
        <v>0</v>
      </c>
      <c r="M14" s="16">
        <f>ROUND(D14*G14,2)</f>
        <v>0</v>
      </c>
      <c r="N14" s="17" t="s">
        <v>28</v>
      </c>
    </row>
    <row r="15" spans="1:19" ht="41.25" customHeight="1" thickBot="1">
      <c r="A15" s="18">
        <v>2</v>
      </c>
      <c r="B15" s="115" t="s">
        <v>26</v>
      </c>
      <c r="C15" s="116"/>
      <c r="D15" s="19">
        <v>4</v>
      </c>
      <c r="E15" s="68"/>
      <c r="F15" s="69"/>
      <c r="G15" s="20">
        <f t="shared" ref="G15:G27" si="0">ROUND(E15*(1+F15),2)</f>
        <v>0</v>
      </c>
      <c r="H15" s="21">
        <v>1</v>
      </c>
      <c r="I15" s="22" t="s">
        <v>27</v>
      </c>
      <c r="J15" s="60" t="s">
        <v>27</v>
      </c>
      <c r="K15" s="14">
        <f t="shared" ref="K15:K19" si="1">ROUND(D15*E15,2)*H15</f>
        <v>0</v>
      </c>
      <c r="L15" s="24">
        <f t="shared" ref="L15:L46" si="2">M15-K15</f>
        <v>0</v>
      </c>
      <c r="M15" s="25">
        <f t="shared" ref="M15:M19" si="3">ROUND(D15*G15*SUM(H15:I15),2)</f>
        <v>0</v>
      </c>
      <c r="N15" s="26" t="s">
        <v>28</v>
      </c>
    </row>
    <row r="16" spans="1:19" ht="36.75" customHeight="1" thickBot="1">
      <c r="A16" s="105">
        <v>3</v>
      </c>
      <c r="B16" s="115" t="s">
        <v>26</v>
      </c>
      <c r="C16" s="116"/>
      <c r="D16" s="19">
        <v>3</v>
      </c>
      <c r="E16" s="68"/>
      <c r="F16" s="69"/>
      <c r="G16" s="20">
        <f t="shared" si="0"/>
        <v>0</v>
      </c>
      <c r="H16" s="21">
        <v>1</v>
      </c>
      <c r="I16" s="22" t="s">
        <v>27</v>
      </c>
      <c r="J16" s="60" t="s">
        <v>27</v>
      </c>
      <c r="K16" s="14">
        <f t="shared" si="1"/>
        <v>0</v>
      </c>
      <c r="L16" s="24">
        <f t="shared" si="2"/>
        <v>0</v>
      </c>
      <c r="M16" s="25">
        <f t="shared" si="3"/>
        <v>0</v>
      </c>
      <c r="N16" s="26" t="s">
        <v>28</v>
      </c>
    </row>
    <row r="17" spans="1:14" ht="36" customHeight="1" thickBot="1">
      <c r="A17" s="117"/>
      <c r="B17" s="115" t="s">
        <v>29</v>
      </c>
      <c r="C17" s="116"/>
      <c r="D17" s="19">
        <v>2</v>
      </c>
      <c r="E17" s="68"/>
      <c r="F17" s="69"/>
      <c r="G17" s="20">
        <f t="shared" si="0"/>
        <v>0</v>
      </c>
      <c r="H17" s="21">
        <v>1</v>
      </c>
      <c r="I17" s="22" t="s">
        <v>27</v>
      </c>
      <c r="J17" s="60" t="s">
        <v>27</v>
      </c>
      <c r="K17" s="14">
        <f t="shared" si="1"/>
        <v>0</v>
      </c>
      <c r="L17" s="24">
        <f t="shared" si="2"/>
        <v>0</v>
      </c>
      <c r="M17" s="25">
        <f t="shared" si="3"/>
        <v>0</v>
      </c>
      <c r="N17" s="26" t="s">
        <v>28</v>
      </c>
    </row>
    <row r="18" spans="1:14" ht="37.5" customHeight="1" thickBot="1">
      <c r="A18" s="58">
        <v>4</v>
      </c>
      <c r="B18" s="115" t="s">
        <v>26</v>
      </c>
      <c r="C18" s="116"/>
      <c r="D18" s="19">
        <v>3</v>
      </c>
      <c r="E18" s="68"/>
      <c r="F18" s="69"/>
      <c r="G18" s="20">
        <f t="shared" si="0"/>
        <v>0</v>
      </c>
      <c r="H18" s="21">
        <v>1</v>
      </c>
      <c r="I18" s="22" t="s">
        <v>27</v>
      </c>
      <c r="J18" s="60" t="s">
        <v>27</v>
      </c>
      <c r="K18" s="14">
        <f t="shared" si="1"/>
        <v>0</v>
      </c>
      <c r="L18" s="24">
        <f t="shared" si="2"/>
        <v>0</v>
      </c>
      <c r="M18" s="25">
        <f t="shared" si="3"/>
        <v>0</v>
      </c>
      <c r="N18" s="26" t="s">
        <v>28</v>
      </c>
    </row>
    <row r="19" spans="1:14" ht="41.25" customHeight="1">
      <c r="A19" s="18">
        <v>5</v>
      </c>
      <c r="B19" s="115" t="s">
        <v>26</v>
      </c>
      <c r="C19" s="116"/>
      <c r="D19" s="19">
        <v>3</v>
      </c>
      <c r="E19" s="68"/>
      <c r="F19" s="69"/>
      <c r="G19" s="20">
        <f t="shared" si="0"/>
        <v>0</v>
      </c>
      <c r="H19" s="21">
        <v>1</v>
      </c>
      <c r="I19" s="22" t="s">
        <v>27</v>
      </c>
      <c r="J19" s="60" t="s">
        <v>27</v>
      </c>
      <c r="K19" s="14">
        <f t="shared" si="1"/>
        <v>0</v>
      </c>
      <c r="L19" s="24">
        <f t="shared" si="2"/>
        <v>0</v>
      </c>
      <c r="M19" s="25">
        <f t="shared" si="3"/>
        <v>0</v>
      </c>
      <c r="N19" s="26" t="s">
        <v>28</v>
      </c>
    </row>
    <row r="20" spans="1:14">
      <c r="A20" s="18">
        <v>6</v>
      </c>
      <c r="B20" s="115" t="s">
        <v>53</v>
      </c>
      <c r="C20" s="116"/>
      <c r="D20" s="19">
        <v>3</v>
      </c>
      <c r="E20" s="68"/>
      <c r="F20" s="69"/>
      <c r="G20" s="20">
        <f t="shared" si="0"/>
        <v>0</v>
      </c>
      <c r="H20" s="21">
        <v>1</v>
      </c>
      <c r="I20" s="22" t="s">
        <v>27</v>
      </c>
      <c r="J20" s="59">
        <v>1</v>
      </c>
      <c r="K20" s="23">
        <f>ROUND(D20*E20,2)*(H20+J20)</f>
        <v>0</v>
      </c>
      <c r="L20" s="24">
        <f>M20-K20</f>
        <v>0</v>
      </c>
      <c r="M20" s="25">
        <f>ROUND(D20*G20,2)*(H20+J20)</f>
        <v>0</v>
      </c>
      <c r="N20" s="27" t="s">
        <v>30</v>
      </c>
    </row>
    <row r="21" spans="1:14">
      <c r="A21" s="18">
        <v>7</v>
      </c>
      <c r="B21" s="115" t="s">
        <v>31</v>
      </c>
      <c r="C21" s="116"/>
      <c r="D21" s="28">
        <v>0.5</v>
      </c>
      <c r="E21" s="68"/>
      <c r="F21" s="69"/>
      <c r="G21" s="20">
        <f t="shared" si="0"/>
        <v>0</v>
      </c>
      <c r="H21" s="21">
        <v>1</v>
      </c>
      <c r="I21" s="22" t="s">
        <v>27</v>
      </c>
      <c r="J21" s="59" t="s">
        <v>27</v>
      </c>
      <c r="K21" s="23">
        <f>ROUND(D21*E21,2)*H21</f>
        <v>0</v>
      </c>
      <c r="L21" s="24">
        <f t="shared" si="2"/>
        <v>0</v>
      </c>
      <c r="M21" s="25">
        <f>ROUND(D21*G21,2)*H21</f>
        <v>0</v>
      </c>
      <c r="N21" s="27" t="s">
        <v>30</v>
      </c>
    </row>
    <row r="22" spans="1:14">
      <c r="A22" s="105">
        <v>8</v>
      </c>
      <c r="B22" s="108" t="s">
        <v>32</v>
      </c>
      <c r="C22" s="29" t="s">
        <v>33</v>
      </c>
      <c r="D22" s="19">
        <v>21</v>
      </c>
      <c r="E22" s="68"/>
      <c r="F22" s="69"/>
      <c r="G22" s="20">
        <f t="shared" si="0"/>
        <v>0</v>
      </c>
      <c r="H22" s="30" t="s">
        <v>27</v>
      </c>
      <c r="I22" s="31">
        <v>2</v>
      </c>
      <c r="J22" s="59" t="s">
        <v>27</v>
      </c>
      <c r="K22" s="23">
        <f>ROUND(D22*E22,2)*I22</f>
        <v>0</v>
      </c>
      <c r="L22" s="24">
        <f t="shared" si="2"/>
        <v>0</v>
      </c>
      <c r="M22" s="25">
        <f>ROUND(D22*G22,2)*I22</f>
        <v>0</v>
      </c>
      <c r="N22" s="26" t="s">
        <v>28</v>
      </c>
    </row>
    <row r="23" spans="1:14" ht="25.5">
      <c r="A23" s="106"/>
      <c r="B23" s="109"/>
      <c r="C23" s="29" t="s">
        <v>26</v>
      </c>
      <c r="D23" s="19">
        <v>7</v>
      </c>
      <c r="E23" s="68"/>
      <c r="F23" s="69"/>
      <c r="G23" s="20">
        <f t="shared" si="0"/>
        <v>0</v>
      </c>
      <c r="H23" s="30" t="s">
        <v>27</v>
      </c>
      <c r="I23" s="31">
        <v>2</v>
      </c>
      <c r="J23" s="59" t="s">
        <v>27</v>
      </c>
      <c r="K23" s="23">
        <f t="shared" ref="K23:K27" si="4">ROUND(D23*E23,2)*I23</f>
        <v>0</v>
      </c>
      <c r="L23" s="24">
        <f t="shared" si="2"/>
        <v>0</v>
      </c>
      <c r="M23" s="25">
        <f t="shared" ref="M23:M27" si="5">ROUND(D23*G23,2)*I23</f>
        <v>0</v>
      </c>
      <c r="N23" s="26" t="s">
        <v>28</v>
      </c>
    </row>
    <row r="24" spans="1:14">
      <c r="A24" s="106"/>
      <c r="B24" s="109"/>
      <c r="C24" s="29" t="s">
        <v>34</v>
      </c>
      <c r="D24" s="19">
        <v>22</v>
      </c>
      <c r="E24" s="68"/>
      <c r="F24" s="69"/>
      <c r="G24" s="20">
        <f t="shared" si="0"/>
        <v>0</v>
      </c>
      <c r="H24" s="30" t="s">
        <v>27</v>
      </c>
      <c r="I24" s="31">
        <v>2</v>
      </c>
      <c r="J24" s="59" t="s">
        <v>27</v>
      </c>
      <c r="K24" s="23">
        <f t="shared" si="4"/>
        <v>0</v>
      </c>
      <c r="L24" s="24">
        <f t="shared" si="2"/>
        <v>0</v>
      </c>
      <c r="M24" s="25">
        <f t="shared" si="5"/>
        <v>0</v>
      </c>
      <c r="N24" s="26" t="s">
        <v>28</v>
      </c>
    </row>
    <row r="25" spans="1:14" ht="25.5">
      <c r="A25" s="106"/>
      <c r="B25" s="109"/>
      <c r="C25" s="29" t="s">
        <v>35</v>
      </c>
      <c r="D25" s="19">
        <v>9</v>
      </c>
      <c r="E25" s="68"/>
      <c r="F25" s="69"/>
      <c r="G25" s="20">
        <f t="shared" si="0"/>
        <v>0</v>
      </c>
      <c r="H25" s="30" t="s">
        <v>27</v>
      </c>
      <c r="I25" s="31">
        <v>2</v>
      </c>
      <c r="J25" s="59" t="s">
        <v>27</v>
      </c>
      <c r="K25" s="23">
        <f t="shared" si="4"/>
        <v>0</v>
      </c>
      <c r="L25" s="24">
        <f t="shared" si="2"/>
        <v>0</v>
      </c>
      <c r="M25" s="25">
        <f t="shared" si="5"/>
        <v>0</v>
      </c>
      <c r="N25" s="26" t="s">
        <v>28</v>
      </c>
    </row>
    <row r="26" spans="1:14" ht="38.25">
      <c r="A26" s="106"/>
      <c r="B26" s="109"/>
      <c r="C26" s="29" t="s">
        <v>36</v>
      </c>
      <c r="D26" s="28">
        <v>4.5</v>
      </c>
      <c r="E26" s="68"/>
      <c r="F26" s="69"/>
      <c r="G26" s="20">
        <f t="shared" si="0"/>
        <v>0</v>
      </c>
      <c r="H26" s="30" t="s">
        <v>27</v>
      </c>
      <c r="I26" s="31">
        <v>2</v>
      </c>
      <c r="J26" s="59" t="s">
        <v>27</v>
      </c>
      <c r="K26" s="23">
        <f t="shared" si="4"/>
        <v>0</v>
      </c>
      <c r="L26" s="24">
        <f t="shared" si="2"/>
        <v>0</v>
      </c>
      <c r="M26" s="25">
        <f t="shared" si="5"/>
        <v>0</v>
      </c>
      <c r="N26" s="26" t="s">
        <v>28</v>
      </c>
    </row>
    <row r="27" spans="1:14" ht="26.25" thickBot="1">
      <c r="A27" s="107"/>
      <c r="B27" s="110"/>
      <c r="C27" s="32" t="s">
        <v>37</v>
      </c>
      <c r="D27" s="33">
        <v>2</v>
      </c>
      <c r="E27" s="68"/>
      <c r="F27" s="69"/>
      <c r="G27" s="34">
        <f t="shared" si="0"/>
        <v>0</v>
      </c>
      <c r="H27" s="35" t="s">
        <v>27</v>
      </c>
      <c r="I27" s="36">
        <v>2</v>
      </c>
      <c r="J27" s="59" t="s">
        <v>27</v>
      </c>
      <c r="K27" s="23">
        <f t="shared" si="4"/>
        <v>0</v>
      </c>
      <c r="L27" s="37">
        <f t="shared" si="2"/>
        <v>0</v>
      </c>
      <c r="M27" s="25">
        <f t="shared" si="5"/>
        <v>0</v>
      </c>
      <c r="N27" s="39" t="s">
        <v>38</v>
      </c>
    </row>
    <row r="28" spans="1:14" ht="15.75" customHeight="1" thickBot="1">
      <c r="A28" s="76" t="s">
        <v>39</v>
      </c>
      <c r="B28" s="77"/>
      <c r="C28" s="77"/>
      <c r="D28" s="77"/>
      <c r="E28" s="80"/>
      <c r="F28" s="80"/>
      <c r="G28" s="77"/>
      <c r="H28" s="77"/>
      <c r="I28" s="77"/>
      <c r="J28" s="77"/>
      <c r="K28" s="77"/>
      <c r="L28" s="77"/>
      <c r="M28" s="77"/>
      <c r="N28" s="81"/>
    </row>
    <row r="29" spans="1:14" ht="61.5" customHeight="1" thickBot="1">
      <c r="A29" s="9">
        <v>9</v>
      </c>
      <c r="B29" s="142" t="s">
        <v>40</v>
      </c>
      <c r="C29" s="143"/>
      <c r="D29" s="10">
        <v>4</v>
      </c>
      <c r="E29" s="68"/>
      <c r="F29" s="69"/>
      <c r="G29" s="11">
        <f>ROUND(E29*(1+F29),2)</f>
        <v>0</v>
      </c>
      <c r="H29" s="12">
        <v>1</v>
      </c>
      <c r="I29" s="13" t="s">
        <v>27</v>
      </c>
      <c r="J29" s="13" t="s">
        <v>27</v>
      </c>
      <c r="K29" s="14">
        <f>ROUND(D29*E29,2)*H29</f>
        <v>0</v>
      </c>
      <c r="L29" s="15">
        <f t="shared" si="2"/>
        <v>0</v>
      </c>
      <c r="M29" s="16">
        <f>ROUND(D29*G29,2)*H29</f>
        <v>0</v>
      </c>
      <c r="N29" s="17" t="s">
        <v>28</v>
      </c>
    </row>
    <row r="30" spans="1:14" ht="42.75" customHeight="1" thickBot="1">
      <c r="A30" s="18">
        <v>10</v>
      </c>
      <c r="B30" s="138" t="s">
        <v>26</v>
      </c>
      <c r="C30" s="139"/>
      <c r="D30" s="19">
        <v>2</v>
      </c>
      <c r="E30" s="68"/>
      <c r="F30" s="69"/>
      <c r="G30" s="20">
        <f t="shared" ref="G30:G36" si="6">ROUND(E30*(1+F30),2)</f>
        <v>0</v>
      </c>
      <c r="H30" s="21">
        <v>1</v>
      </c>
      <c r="I30" s="22" t="s">
        <v>27</v>
      </c>
      <c r="J30" s="13" t="s">
        <v>27</v>
      </c>
      <c r="K30" s="14">
        <f t="shared" ref="K30:K31" si="7">ROUND(D30*E30,2)*H30</f>
        <v>0</v>
      </c>
      <c r="L30" s="24">
        <f t="shared" si="2"/>
        <v>0</v>
      </c>
      <c r="M30" s="16">
        <f t="shared" ref="M30:M31" si="8">ROUND(D30*G30,2)*H30</f>
        <v>0</v>
      </c>
      <c r="N30" s="26" t="s">
        <v>28</v>
      </c>
    </row>
    <row r="31" spans="1:14" ht="42.75" customHeight="1" thickBot="1">
      <c r="A31" s="18">
        <v>11</v>
      </c>
      <c r="B31" s="138" t="s">
        <v>26</v>
      </c>
      <c r="C31" s="139"/>
      <c r="D31" s="19">
        <v>2</v>
      </c>
      <c r="E31" s="68"/>
      <c r="F31" s="69"/>
      <c r="G31" s="20">
        <f t="shared" ref="G31" si="9">ROUND(E31*(1+F31),2)</f>
        <v>0</v>
      </c>
      <c r="H31" s="21">
        <v>1</v>
      </c>
      <c r="I31" s="22" t="s">
        <v>27</v>
      </c>
      <c r="J31" s="13" t="s">
        <v>27</v>
      </c>
      <c r="K31" s="14">
        <f t="shared" si="7"/>
        <v>0</v>
      </c>
      <c r="L31" s="24">
        <f t="shared" ref="L31" si="10">M31-K31</f>
        <v>0</v>
      </c>
      <c r="M31" s="16">
        <f t="shared" si="8"/>
        <v>0</v>
      </c>
      <c r="N31" s="26" t="s">
        <v>54</v>
      </c>
    </row>
    <row r="32" spans="1:14" ht="44.25" customHeight="1" thickBot="1">
      <c r="A32" s="18">
        <v>12</v>
      </c>
      <c r="B32" s="138" t="s">
        <v>53</v>
      </c>
      <c r="C32" s="139"/>
      <c r="D32" s="19">
        <v>3</v>
      </c>
      <c r="E32" s="68"/>
      <c r="F32" s="69"/>
      <c r="G32" s="20">
        <f t="shared" si="6"/>
        <v>0</v>
      </c>
      <c r="H32" s="21">
        <v>1</v>
      </c>
      <c r="I32" s="22" t="s">
        <v>27</v>
      </c>
      <c r="J32" s="13">
        <v>1</v>
      </c>
      <c r="K32" s="23">
        <f>ROUND(D32*E32,2)*(H32+J32)</f>
        <v>0</v>
      </c>
      <c r="L32" s="24">
        <f t="shared" si="2"/>
        <v>0</v>
      </c>
      <c r="M32" s="25">
        <f>ROUND(D32*G32,2)*(H32+J32)</f>
        <v>0</v>
      </c>
      <c r="N32" s="26" t="s">
        <v>28</v>
      </c>
    </row>
    <row r="33" spans="1:14" ht="15.75" thickBot="1">
      <c r="A33" s="105">
        <v>13</v>
      </c>
      <c r="B33" s="108" t="s">
        <v>32</v>
      </c>
      <c r="C33" s="40" t="s">
        <v>33</v>
      </c>
      <c r="D33" s="19">
        <v>20</v>
      </c>
      <c r="E33" s="68"/>
      <c r="F33" s="69"/>
      <c r="G33" s="20">
        <f t="shared" si="6"/>
        <v>0</v>
      </c>
      <c r="H33" s="22" t="s">
        <v>27</v>
      </c>
      <c r="I33" s="22">
        <v>2</v>
      </c>
      <c r="J33" s="13" t="s">
        <v>27</v>
      </c>
      <c r="K33" s="23">
        <f>ROUND(D33*E33,2)*I33</f>
        <v>0</v>
      </c>
      <c r="L33" s="24">
        <f t="shared" si="2"/>
        <v>0</v>
      </c>
      <c r="M33" s="25">
        <f>ROUND(D33*G33,2)*I33</f>
        <v>0</v>
      </c>
      <c r="N33" s="26" t="s">
        <v>28</v>
      </c>
    </row>
    <row r="34" spans="1:14" ht="26.25" thickBot="1">
      <c r="A34" s="106"/>
      <c r="B34" s="109"/>
      <c r="C34" s="40" t="s">
        <v>41</v>
      </c>
      <c r="D34" s="28">
        <v>1.5</v>
      </c>
      <c r="E34" s="68"/>
      <c r="F34" s="69"/>
      <c r="G34" s="20">
        <f t="shared" si="6"/>
        <v>0</v>
      </c>
      <c r="H34" s="22" t="s">
        <v>27</v>
      </c>
      <c r="I34" s="22">
        <v>2</v>
      </c>
      <c r="J34" s="13" t="s">
        <v>27</v>
      </c>
      <c r="K34" s="23">
        <f t="shared" ref="K34:K36" si="11">ROUND(D34*E34,2)*I34</f>
        <v>0</v>
      </c>
      <c r="L34" s="24">
        <f t="shared" si="2"/>
        <v>0</v>
      </c>
      <c r="M34" s="25">
        <f t="shared" ref="M34:M36" si="12">ROUND(D34*G34,2)*I34</f>
        <v>0</v>
      </c>
      <c r="N34" s="26" t="s">
        <v>28</v>
      </c>
    </row>
    <row r="35" spans="1:14" ht="64.5" thickBot="1">
      <c r="A35" s="106"/>
      <c r="B35" s="109"/>
      <c r="C35" s="40" t="s">
        <v>42</v>
      </c>
      <c r="D35" s="19">
        <v>25</v>
      </c>
      <c r="E35" s="68"/>
      <c r="F35" s="69"/>
      <c r="G35" s="20">
        <f t="shared" si="6"/>
        <v>0</v>
      </c>
      <c r="H35" s="22" t="s">
        <v>27</v>
      </c>
      <c r="I35" s="22">
        <v>2</v>
      </c>
      <c r="J35" s="13" t="s">
        <v>27</v>
      </c>
      <c r="K35" s="23">
        <f t="shared" si="11"/>
        <v>0</v>
      </c>
      <c r="L35" s="24">
        <f t="shared" si="2"/>
        <v>0</v>
      </c>
      <c r="M35" s="25">
        <f t="shared" si="12"/>
        <v>0</v>
      </c>
      <c r="N35" s="26" t="s">
        <v>28</v>
      </c>
    </row>
    <row r="36" spans="1:14" ht="26.25" thickBot="1">
      <c r="A36" s="107"/>
      <c r="B36" s="110"/>
      <c r="C36" s="41" t="s">
        <v>37</v>
      </c>
      <c r="D36" s="33">
        <v>2</v>
      </c>
      <c r="E36" s="68"/>
      <c r="F36" s="69"/>
      <c r="G36" s="34">
        <f t="shared" si="6"/>
        <v>0</v>
      </c>
      <c r="H36" s="22" t="s">
        <v>27</v>
      </c>
      <c r="I36" s="22">
        <v>2</v>
      </c>
      <c r="J36" s="13" t="s">
        <v>27</v>
      </c>
      <c r="K36" s="23">
        <f t="shared" si="11"/>
        <v>0</v>
      </c>
      <c r="L36" s="37">
        <f t="shared" si="2"/>
        <v>0</v>
      </c>
      <c r="M36" s="25">
        <f t="shared" si="12"/>
        <v>0</v>
      </c>
      <c r="N36" s="39" t="s">
        <v>38</v>
      </c>
    </row>
    <row r="37" spans="1:14" ht="15.75" customHeight="1" thickBot="1">
      <c r="A37" s="76" t="s">
        <v>43</v>
      </c>
      <c r="B37" s="77"/>
      <c r="C37" s="77"/>
      <c r="D37" s="77"/>
      <c r="E37" s="80"/>
      <c r="F37" s="80"/>
      <c r="G37" s="77"/>
      <c r="H37" s="77"/>
      <c r="I37" s="77"/>
      <c r="J37" s="77"/>
      <c r="K37" s="77"/>
      <c r="L37" s="77"/>
      <c r="M37" s="77"/>
      <c r="N37" s="81"/>
    </row>
    <row r="38" spans="1:14" ht="26.25" thickBot="1">
      <c r="A38" s="135">
        <v>13</v>
      </c>
      <c r="B38" s="136" t="s">
        <v>32</v>
      </c>
      <c r="C38" s="43" t="s">
        <v>44</v>
      </c>
      <c r="D38" s="10">
        <v>20</v>
      </c>
      <c r="E38" s="68"/>
      <c r="F38" s="69"/>
      <c r="G38" s="11">
        <f>ROUND(E38*(1+F38),2)</f>
        <v>0</v>
      </c>
      <c r="H38" s="12">
        <v>1</v>
      </c>
      <c r="I38" s="13" t="s">
        <v>27</v>
      </c>
      <c r="J38" s="13" t="s">
        <v>27</v>
      </c>
      <c r="K38" s="14">
        <f>ROUND(D38*E38,2)*H38</f>
        <v>0</v>
      </c>
      <c r="L38" s="15">
        <f>M38-K38</f>
        <v>0</v>
      </c>
      <c r="M38" s="16">
        <f>ROUND(D38*G38,2)*H38</f>
        <v>0</v>
      </c>
      <c r="N38" s="17" t="s">
        <v>28</v>
      </c>
    </row>
    <row r="39" spans="1:14" ht="15.75" thickBot="1">
      <c r="A39" s="106"/>
      <c r="B39" s="109"/>
      <c r="C39" s="29" t="s">
        <v>45</v>
      </c>
      <c r="D39" s="44">
        <v>0.5</v>
      </c>
      <c r="E39" s="68"/>
      <c r="F39" s="69"/>
      <c r="G39" s="20">
        <f t="shared" ref="G39:G44" si="13">ROUND(E39*(1+F39),2)</f>
        <v>0</v>
      </c>
      <c r="H39" s="21">
        <v>1</v>
      </c>
      <c r="I39" s="22" t="s">
        <v>27</v>
      </c>
      <c r="J39" s="22" t="s">
        <v>27</v>
      </c>
      <c r="K39" s="14">
        <f t="shared" ref="K39:K44" si="14">ROUND(D39*E39,2)*H39</f>
        <v>0</v>
      </c>
      <c r="L39" s="24">
        <f t="shared" si="2"/>
        <v>0</v>
      </c>
      <c r="M39" s="16">
        <f t="shared" ref="M39:M44" si="15">ROUND(D39*G39,2)*H39</f>
        <v>0</v>
      </c>
      <c r="N39" s="26" t="s">
        <v>28</v>
      </c>
    </row>
    <row r="40" spans="1:14" ht="15.75" thickBot="1">
      <c r="A40" s="117"/>
      <c r="B40" s="137"/>
      <c r="C40" s="29" t="s">
        <v>46</v>
      </c>
      <c r="D40" s="19">
        <v>1</v>
      </c>
      <c r="E40" s="68"/>
      <c r="F40" s="69"/>
      <c r="G40" s="20">
        <f t="shared" si="13"/>
        <v>0</v>
      </c>
      <c r="H40" s="21">
        <v>1</v>
      </c>
      <c r="I40" s="22" t="s">
        <v>27</v>
      </c>
      <c r="J40" s="22" t="s">
        <v>27</v>
      </c>
      <c r="K40" s="14">
        <f t="shared" si="14"/>
        <v>0</v>
      </c>
      <c r="L40" s="24">
        <f t="shared" si="2"/>
        <v>0</v>
      </c>
      <c r="M40" s="16">
        <f t="shared" si="15"/>
        <v>0</v>
      </c>
      <c r="N40" s="26" t="s">
        <v>38</v>
      </c>
    </row>
    <row r="41" spans="1:14" ht="39" thickBot="1">
      <c r="A41" s="18">
        <v>14</v>
      </c>
      <c r="B41" s="45" t="s">
        <v>47</v>
      </c>
      <c r="C41" s="29" t="s">
        <v>48</v>
      </c>
      <c r="D41" s="19">
        <v>4</v>
      </c>
      <c r="E41" s="68"/>
      <c r="F41" s="69"/>
      <c r="G41" s="20">
        <f t="shared" si="13"/>
        <v>0</v>
      </c>
      <c r="H41" s="21">
        <v>1</v>
      </c>
      <c r="I41" s="22" t="s">
        <v>27</v>
      </c>
      <c r="J41" s="22" t="s">
        <v>27</v>
      </c>
      <c r="K41" s="14">
        <f t="shared" si="14"/>
        <v>0</v>
      </c>
      <c r="L41" s="24">
        <f t="shared" si="2"/>
        <v>0</v>
      </c>
      <c r="M41" s="16">
        <f t="shared" si="15"/>
        <v>0</v>
      </c>
      <c r="N41" s="26" t="s">
        <v>28</v>
      </c>
    </row>
    <row r="42" spans="1:14" ht="43.5" customHeight="1" thickBot="1">
      <c r="A42" s="18">
        <v>15</v>
      </c>
      <c r="B42" s="115" t="s">
        <v>26</v>
      </c>
      <c r="C42" s="116"/>
      <c r="D42" s="19">
        <v>2</v>
      </c>
      <c r="E42" s="68"/>
      <c r="F42" s="69"/>
      <c r="G42" s="20">
        <f t="shared" si="13"/>
        <v>0</v>
      </c>
      <c r="H42" s="21">
        <v>1</v>
      </c>
      <c r="I42" s="22" t="s">
        <v>27</v>
      </c>
      <c r="J42" s="22" t="s">
        <v>27</v>
      </c>
      <c r="K42" s="14">
        <f t="shared" si="14"/>
        <v>0</v>
      </c>
      <c r="L42" s="24">
        <f t="shared" si="2"/>
        <v>0</v>
      </c>
      <c r="M42" s="16">
        <f t="shared" si="15"/>
        <v>0</v>
      </c>
      <c r="N42" s="26" t="s">
        <v>28</v>
      </c>
    </row>
    <row r="43" spans="1:14" ht="32.25" customHeight="1" thickBot="1">
      <c r="A43" s="18">
        <v>16</v>
      </c>
      <c r="B43" s="138" t="s">
        <v>49</v>
      </c>
      <c r="C43" s="139"/>
      <c r="D43" s="46">
        <v>0.5</v>
      </c>
      <c r="E43" s="68"/>
      <c r="F43" s="69"/>
      <c r="G43" s="20">
        <f t="shared" si="13"/>
        <v>0</v>
      </c>
      <c r="H43" s="21">
        <v>1</v>
      </c>
      <c r="I43" s="22" t="s">
        <v>27</v>
      </c>
      <c r="J43" s="22" t="s">
        <v>27</v>
      </c>
      <c r="K43" s="14">
        <f t="shared" si="14"/>
        <v>0</v>
      </c>
      <c r="L43" s="24">
        <f t="shared" si="2"/>
        <v>0</v>
      </c>
      <c r="M43" s="16">
        <f t="shared" si="15"/>
        <v>0</v>
      </c>
      <c r="N43" s="26" t="s">
        <v>28</v>
      </c>
    </row>
    <row r="44" spans="1:14" ht="37.5" customHeight="1" thickBot="1">
      <c r="A44" s="47">
        <v>17</v>
      </c>
      <c r="B44" s="140" t="s">
        <v>26</v>
      </c>
      <c r="C44" s="141"/>
      <c r="D44" s="33">
        <v>4</v>
      </c>
      <c r="E44" s="68"/>
      <c r="F44" s="69"/>
      <c r="G44" s="34">
        <f t="shared" si="13"/>
        <v>0</v>
      </c>
      <c r="H44" s="42">
        <v>1</v>
      </c>
      <c r="I44" s="38" t="s">
        <v>27</v>
      </c>
      <c r="J44" s="38" t="s">
        <v>27</v>
      </c>
      <c r="K44" s="14">
        <f t="shared" si="14"/>
        <v>0</v>
      </c>
      <c r="L44" s="37">
        <f t="shared" si="2"/>
        <v>0</v>
      </c>
      <c r="M44" s="16">
        <f t="shared" si="15"/>
        <v>0</v>
      </c>
      <c r="N44" s="39" t="s">
        <v>28</v>
      </c>
    </row>
    <row r="45" spans="1:14" ht="15.75" customHeight="1" thickBot="1">
      <c r="A45" s="76" t="s">
        <v>50</v>
      </c>
      <c r="B45" s="77"/>
      <c r="C45" s="77"/>
      <c r="D45" s="77"/>
      <c r="E45" s="80"/>
      <c r="F45" s="80"/>
      <c r="G45" s="77"/>
      <c r="H45" s="77"/>
      <c r="I45" s="77"/>
      <c r="J45" s="77"/>
      <c r="K45" s="77"/>
      <c r="L45" s="77"/>
      <c r="M45" s="77"/>
      <c r="N45" s="81"/>
    </row>
    <row r="46" spans="1:14" ht="48" customHeight="1" thickBot="1">
      <c r="A46" s="48">
        <v>18</v>
      </c>
      <c r="B46" s="133" t="s">
        <v>26</v>
      </c>
      <c r="C46" s="134"/>
      <c r="D46" s="49">
        <v>7</v>
      </c>
      <c r="E46" s="68"/>
      <c r="F46" s="69"/>
      <c r="G46" s="50">
        <f>ROUND(E46*(1+F46),2)</f>
        <v>0</v>
      </c>
      <c r="H46" s="51">
        <v>1</v>
      </c>
      <c r="I46" s="52" t="s">
        <v>27</v>
      </c>
      <c r="J46" s="52" t="s">
        <v>27</v>
      </c>
      <c r="K46" s="53">
        <f>ROUND(D46*E46,2)*H46</f>
        <v>0</v>
      </c>
      <c r="L46" s="54">
        <f t="shared" si="2"/>
        <v>0</v>
      </c>
      <c r="M46" s="55">
        <f>ROUND(D46*G46,2)*H46</f>
        <v>0</v>
      </c>
      <c r="N46" s="56" t="s">
        <v>28</v>
      </c>
    </row>
    <row r="47" spans="1:14" ht="28.5" customHeight="1" thickBot="1">
      <c r="A47" s="126" t="s">
        <v>51</v>
      </c>
      <c r="B47" s="127"/>
      <c r="C47" s="127"/>
      <c r="D47" s="127"/>
      <c r="E47" s="128"/>
      <c r="F47" s="128"/>
      <c r="G47" s="129"/>
      <c r="H47" s="129"/>
      <c r="I47" s="129"/>
      <c r="J47" s="130"/>
      <c r="K47" s="63">
        <f>SUM(K46,K38:K44,K29:K36,K14:K27)</f>
        <v>0</v>
      </c>
      <c r="L47" s="64">
        <f>SUM(L46,L38:L44,L29:L36,L14:L27)</f>
        <v>0</v>
      </c>
      <c r="M47" s="65">
        <f>SUM(M46,M38:M44,M29:M36,M14:M27)</f>
        <v>0</v>
      </c>
      <c r="N47" s="57"/>
    </row>
    <row r="50" spans="1:18" ht="15.75">
      <c r="A50" s="6" t="s">
        <v>57</v>
      </c>
      <c r="B50" s="6"/>
      <c r="C50" s="6"/>
      <c r="D50" s="6"/>
      <c r="E50" s="6"/>
      <c r="F50" s="6"/>
      <c r="G50" s="6"/>
      <c r="H50" s="6"/>
      <c r="M50" s="70"/>
      <c r="N50" s="70"/>
      <c r="O50" s="70"/>
      <c r="P50" s="70"/>
      <c r="Q50" s="70"/>
      <c r="R50" s="70"/>
    </row>
    <row r="53" spans="1:18" ht="76.5" customHeight="1">
      <c r="A53" s="124" t="s">
        <v>56</v>
      </c>
      <c r="B53" s="124"/>
      <c r="C53" s="124"/>
      <c r="D53" s="124"/>
      <c r="E53" s="124"/>
      <c r="F53" s="124"/>
      <c r="G53" s="124"/>
      <c r="I53" s="125" t="s">
        <v>60</v>
      </c>
      <c r="J53" s="125"/>
      <c r="K53" s="125"/>
      <c r="L53" s="125"/>
      <c r="M53" s="125"/>
      <c r="N53" s="125"/>
      <c r="R53" s="61"/>
    </row>
  </sheetData>
  <mergeCells count="51">
    <mergeCell ref="A53:G53"/>
    <mergeCell ref="I53:N53"/>
    <mergeCell ref="A47:D47"/>
    <mergeCell ref="E47:J47"/>
    <mergeCell ref="A8:M8"/>
    <mergeCell ref="B46:C46"/>
    <mergeCell ref="A38:A40"/>
    <mergeCell ref="B38:B40"/>
    <mergeCell ref="B42:C42"/>
    <mergeCell ref="B43:C43"/>
    <mergeCell ref="B44:C44"/>
    <mergeCell ref="B31:C31"/>
    <mergeCell ref="B29:C29"/>
    <mergeCell ref="B30:C30"/>
    <mergeCell ref="B32:C32"/>
    <mergeCell ref="A33:A36"/>
    <mergeCell ref="B33:B36"/>
    <mergeCell ref="B18:C18"/>
    <mergeCell ref="B19:C19"/>
    <mergeCell ref="B20:C20"/>
    <mergeCell ref="B21:C21"/>
    <mergeCell ref="M9:M10"/>
    <mergeCell ref="A22:A27"/>
    <mergeCell ref="B22:B27"/>
    <mergeCell ref="A9:A10"/>
    <mergeCell ref="J9:J10"/>
    <mergeCell ref="B15:C15"/>
    <mergeCell ref="A16:A17"/>
    <mergeCell ref="B16:C16"/>
    <mergeCell ref="B17:C17"/>
    <mergeCell ref="G9:G10"/>
    <mergeCell ref="H9:H10"/>
    <mergeCell ref="I9:I10"/>
    <mergeCell ref="K9:K10"/>
    <mergeCell ref="L9:L10"/>
    <mergeCell ref="M50:R50"/>
    <mergeCell ref="K3:N3"/>
    <mergeCell ref="A12:N12"/>
    <mergeCell ref="A13:N13"/>
    <mergeCell ref="A28:N28"/>
    <mergeCell ref="A37:N37"/>
    <mergeCell ref="A45:N45"/>
    <mergeCell ref="B3:C4"/>
    <mergeCell ref="A6:N7"/>
    <mergeCell ref="B14:C14"/>
    <mergeCell ref="N9:N10"/>
    <mergeCell ref="B11:C11"/>
    <mergeCell ref="B9:C10"/>
    <mergeCell ref="D9:D10"/>
    <mergeCell ref="E9:E10"/>
    <mergeCell ref="F9:F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4C70BDE-528C-40A9-818A-EFAE3951AFE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Katarzyna</dc:creator>
  <cp:lastModifiedBy>Nowak Katarzyna</cp:lastModifiedBy>
  <dcterms:created xsi:type="dcterms:W3CDTF">2025-03-28T09:42:53Z</dcterms:created>
  <dcterms:modified xsi:type="dcterms:W3CDTF">2025-04-01T10:37:08Z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542e30e4-8f80-466d-86ed-443c604d9f23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Qc7rVp+tYQYfEEm0OFZxb0v9qU93m46q</vt:lpwstr>
  </property>
  <property fmtid="{D5CDD505-2E9C-101B-9397-08002B2CF9AE}" pid="7" name="bjClsUserRVM">
    <vt:lpwstr>[]</vt:lpwstr>
  </property>
</Properties>
</file>