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fał Bukowski\Desktop\Zbiornik\"/>
    </mc:Choice>
  </mc:AlternateContent>
  <xr:revisionPtr revIDLastSave="0" documentId="13_ncr:1_{F6ECBC1E-962D-44FF-B384-8024A546A404}" xr6:coauthVersionLast="47" xr6:coauthVersionMax="47" xr10:uidLastSave="{00000000-0000-0000-0000-000000000000}"/>
  <bookViews>
    <workbookView xWindow="-108" yWindow="-108" windowWidth="23256" windowHeight="12576" tabRatio="540" activeTab="2" xr2:uid="{00000000-000D-0000-FFFF-FFFF00000000}"/>
  </bookViews>
  <sheets>
    <sheet name="Przedmiar" sheetId="49" r:id="rId1"/>
    <sheet name="Kosztorys" sheetId="46" r:id="rId2"/>
    <sheet name="ZZK OF" sheetId="48" r:id="rId3"/>
  </sheets>
  <definedNames>
    <definedName name="_xlnm.Print_Area" localSheetId="1">Kosztorys!$A$1:$H$38</definedName>
    <definedName name="_xlnm.Print_Area" localSheetId="0">Przedmiar!$A$1:$E$20</definedName>
    <definedName name="_xlnm.Print_Area" localSheetId="2">'ZZK OF'!$A$1:$I$28</definedName>
    <definedName name="_xlnm.Print_Titles" localSheetId="1">Kosztorys!$5:$6</definedName>
    <definedName name="_xlnm.Print_Titles" localSheetId="0">Przedmiar!$4:$5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46" l="1"/>
  <c r="H8" i="46" l="1"/>
  <c r="H9" i="46" l="1"/>
  <c r="I7" i="48" s="1"/>
  <c r="H19" i="46"/>
  <c r="H24" i="46" l="1"/>
  <c r="H23" i="46"/>
  <c r="H11" i="46" l="1"/>
  <c r="H22" i="46"/>
  <c r="H18" i="46"/>
  <c r="H20" i="46" s="1"/>
  <c r="I10" i="48" s="1"/>
  <c r="G17" i="49"/>
  <c r="G14" i="49"/>
  <c r="H12" i="49"/>
  <c r="G12" i="49"/>
  <c r="H7" i="49"/>
  <c r="G7" i="49"/>
  <c r="H12" i="46"/>
  <c r="H12" i="48"/>
  <c r="H13" i="48" s="1"/>
  <c r="H14" i="48" s="1"/>
  <c r="G12" i="48"/>
  <c r="G13" i="48" s="1"/>
  <c r="F12" i="48"/>
  <c r="F13" i="48" s="1"/>
  <c r="E12" i="48"/>
  <c r="E13" i="48" s="1"/>
  <c r="E14" i="48" s="1"/>
  <c r="D12" i="48"/>
  <c r="D13" i="48" s="1"/>
  <c r="D14" i="48" s="1"/>
  <c r="H17" i="49"/>
  <c r="H14" i="49"/>
  <c r="H25" i="46" l="1"/>
  <c r="I11" i="48" s="1"/>
  <c r="F14" i="48"/>
  <c r="H13" i="46"/>
  <c r="I8" i="48" s="1"/>
  <c r="H16" i="46"/>
  <c r="I9" i="48" s="1"/>
  <c r="E15" i="48"/>
  <c r="E16" i="48" s="1"/>
  <c r="F15" i="48"/>
  <c r="F16" i="48" s="1"/>
  <c r="D15" i="48"/>
  <c r="D16" i="48" s="1"/>
  <c r="H15" i="48"/>
  <c r="H16" i="48" s="1"/>
  <c r="G14" i="48"/>
  <c r="I12" i="48" l="1"/>
  <c r="I15" i="48" s="1"/>
  <c r="I16" i="48" s="1"/>
  <c r="H26" i="46"/>
  <c r="G15" i="48"/>
  <c r="G16" i="48" s="1"/>
  <c r="I14" i="48" l="1"/>
</calcChain>
</file>

<file path=xl/sharedStrings.xml><?xml version="1.0" encoding="utf-8"?>
<sst xmlns="http://schemas.openxmlformats.org/spreadsheetml/2006/main" count="160" uniqueCount="97">
  <si>
    <t>km</t>
  </si>
  <si>
    <t>Lp.</t>
  </si>
  <si>
    <t>ROBOTY PRZYGOTOWAWCZE</t>
  </si>
  <si>
    <t>Wyszczególnienie elementów rozliczeniowych</t>
  </si>
  <si>
    <t>DM.00.00.00</t>
  </si>
  <si>
    <t>WYMAGANIA OGÓLNE</t>
  </si>
  <si>
    <t>D.01.00.00.</t>
  </si>
  <si>
    <t>D.04.00.00.</t>
  </si>
  <si>
    <t>PODBUDOWY</t>
  </si>
  <si>
    <t>D.05.00.00.</t>
  </si>
  <si>
    <t>NAWIERZCHNIE</t>
  </si>
  <si>
    <t>D.08.00.00.</t>
  </si>
  <si>
    <t>ELEMENTY  ULIC</t>
  </si>
  <si>
    <t>mb</t>
  </si>
  <si>
    <t>R A Z E M</t>
  </si>
  <si>
    <t>PRZEDMIAR ROBÓT</t>
  </si>
  <si>
    <t xml:space="preserve">Roboty pomiarowe - odtworzenie trasy i punktów pomiarowych </t>
  </si>
  <si>
    <t>Ilość jednostek</t>
  </si>
  <si>
    <t>Nazwa jednostki</t>
  </si>
  <si>
    <t>Odcinek I</t>
  </si>
  <si>
    <t>Odcinek II</t>
  </si>
  <si>
    <t>m2</t>
  </si>
  <si>
    <t>ZBIORCZE ZESTAWIENIE KOSZTÓW INWESTYCJI</t>
  </si>
  <si>
    <t>Razem - suma poz. 11 i 12</t>
  </si>
  <si>
    <t>Roboty nie przewidziane - 5 % pozycji 11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</si>
  <si>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</si>
  <si>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</si>
  <si>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>XXX</t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</si>
  <si>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</si>
  <si>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</si>
  <si>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</si>
  <si>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</si>
  <si>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</si>
  <si>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</si>
  <si>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* Ceny jednostkowe i wartości robót należy podawać w PLN  z dokładnością do  0,01 PLN</t>
  </si>
  <si>
    <t>inż..Krzysztof Marchwicki</t>
  </si>
  <si>
    <t>Wartość ETAPU  II</t>
  </si>
  <si>
    <t>Wartość (PLN*) - OGÓŁEM</t>
  </si>
  <si>
    <t>KOSZTORYS INWESTORSKI</t>
  </si>
  <si>
    <t>D.04.01.01.</t>
  </si>
  <si>
    <t>KodCPV</t>
  </si>
  <si>
    <t>45100000-8</t>
  </si>
  <si>
    <t>45233140-2</t>
  </si>
  <si>
    <t>m3</t>
  </si>
  <si>
    <t>ROBOTY ZIEMNE</t>
  </si>
  <si>
    <t>Profilowanie i zagęszczenie podłoża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</si>
  <si>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</si>
  <si>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</si>
  <si>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</si>
  <si>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</si>
  <si>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</si>
  <si>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</si>
  <si>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</si>
  <si>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</si>
  <si>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 xml:space="preserve">PROJEKT PRZEBUDOWY CHODNIKA NA CIĄG PIESZO-ROWEROWY NA UL. GRUNWALDZKIEJ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</si>
  <si>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RAZEM  ELEMENTY  ULIC</t>
  </si>
  <si>
    <t>D.04.05.01A.</t>
  </si>
  <si>
    <t>D.02.00.00.</t>
  </si>
  <si>
    <t>D.08.00.00</t>
  </si>
  <si>
    <t xml:space="preserve">                                                                                            </t>
  </si>
  <si>
    <t>Ilość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</si>
  <si>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</si>
  <si>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Wykopy - wykonanie koryta z odwozem gruntu na odkład na . 10 km</t>
  </si>
  <si>
    <t>D.01.01.01A.</t>
  </si>
  <si>
    <t>D.05.03.23A</t>
  </si>
  <si>
    <t>Sporządził</t>
  </si>
  <si>
    <t>D.08.01.01A</t>
  </si>
  <si>
    <t>D.04.01.01</t>
  </si>
  <si>
    <t xml:space="preserve"> </t>
  </si>
  <si>
    <t>Wykonanie zieleni - trawnik</t>
  </si>
  <si>
    <t>D.09.01.01</t>
  </si>
  <si>
    <t>Ustawienie obrzeża betonowego 15 x 30 na ławie betonowej z oporem</t>
  </si>
  <si>
    <t>Wykonanie prac agrotechnicznych</t>
  </si>
  <si>
    <t>D.09.01.01.</t>
  </si>
  <si>
    <t xml:space="preserve">   </t>
  </si>
  <si>
    <t>Warstwa wzmacniająca podłoże z gruntu stabilizowanego cementem gr. 20 cm, klasy C3/4 z betoniarki</t>
  </si>
  <si>
    <t>Ułożenie nawierzchni z kostki brukowej betonowej bezfazowej gr 8,0 cm szarej, na podsypce cementowo - piaskowej gr 3,0 cm</t>
  </si>
  <si>
    <t>Ułożenie obrzeża betonowego 15 x 30 na ławie betonowej z oporem</t>
  </si>
  <si>
    <t>D.08.03.01</t>
  </si>
  <si>
    <t>Ułożenie nawierzchni z kostki brukowej betonowej bezfazowej gr 8,0 cm szarej, na podsypce cementowo-piaskowej gr 3,0 cm - szara</t>
  </si>
  <si>
    <t>Ułożenie nawierzchni z kostki brukowej betonowej bezfazowej gr 8,0 cm , na podsypce cementowo-piaskowej gr 3,0 cm - grafitowa</t>
  </si>
  <si>
    <t>Ułożenie nawierzchni z kostki brukowej betonowej bezfazowej gr 8,0 cm grafitowej, na podsypce cementowo - piaskowej gr 3,0 cm</t>
  </si>
  <si>
    <t>Wykonanie koryta    /2082 + 62/ x 0,31</t>
  </si>
  <si>
    <t xml:space="preserve">Profilowanie i zagęszczenie podłoża    2082 + 62                                            </t>
  </si>
  <si>
    <t xml:space="preserve">Wykonanie podbudowy z gruntu stabilizowanego cementem gr 20,0 cm   klasy C3/4  jezdnia - z betoniarki    2082 + 62                                                                     </t>
  </si>
  <si>
    <t>D.01.01.01A</t>
  </si>
  <si>
    <t>D.04.05.01A</t>
  </si>
  <si>
    <t>4</t>
  </si>
  <si>
    <t>8</t>
  </si>
  <si>
    <t>9</t>
  </si>
  <si>
    <t>OGÓŁEM - suma pozycji 1 - 9</t>
  </si>
  <si>
    <t xml:space="preserve">Podatek VAT - 23%  </t>
  </si>
  <si>
    <t>RAZEM  NETTO</t>
  </si>
  <si>
    <t>OGÓŁEM   BRUTTO</t>
  </si>
  <si>
    <r>
      <t xml:space="preserve">BUDOWA NAWIERZCHNI UTWARDZONYCH ORAZ OŚWIETLENIA NA TERENIE ZBIORNIKA ZABOROWO W LESZNIE - CZĘŚĆ PÓŁNOCNA-  </t>
    </r>
    <r>
      <rPr>
        <b/>
        <sz val="10"/>
        <color rgb="FFFF0000"/>
        <rFont val="Arial"/>
        <family val="2"/>
        <charset val="238"/>
      </rPr>
      <t xml:space="preserve">POŁĄCZENIE TYMCZASOWE   </t>
    </r>
    <r>
      <rPr>
        <b/>
        <sz val="10"/>
        <rFont val="Arial"/>
        <family val="2"/>
        <charset val="238"/>
      </rPr>
      <t xml:space="preserve">  </t>
    </r>
  </si>
  <si>
    <r>
      <t xml:space="preserve">Budowa nawierzchni utwardzonych oraz oświetlenia na terenie zbiornika Zaborowo w Lesznie  - część północna  - </t>
    </r>
    <r>
      <rPr>
        <b/>
        <sz val="10"/>
        <color rgb="FFFF0000"/>
        <rFont val="Arial"/>
        <family val="2"/>
        <charset val="238"/>
      </rPr>
      <t xml:space="preserve"> połączenie tymczasowe</t>
    </r>
  </si>
  <si>
    <r>
      <t xml:space="preserve">Budowa nawierzchni utwardzonych oraz oświetlenia na terenie zbiornika Zaborowo w Lesznie - część północna - </t>
    </r>
    <r>
      <rPr>
        <b/>
        <sz val="10"/>
        <color rgb="FFFF0000"/>
        <rFont val="Arial"/>
        <family val="2"/>
        <charset val="238"/>
      </rPr>
      <t>POŁĄCZENIE TYMCZASOWE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</si>
</sst>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/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/>
      <bottom style="thin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/>
      <bottom/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dotted">
        <color indexed="57"/>
      </right>
      <top style="medium">
        <color indexed="57"/>
      </top>
      <bottom/>
      <diagonal/>
    </border>
    <border>
      <left style="dotted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/>
      <top/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dotted">
        <color indexed="57"/>
      </right>
      <top style="double">
        <color indexed="57"/>
      </top>
      <bottom/>
      <diagonal/>
    </border>
    <border>
      <left style="dotted">
        <color indexed="57"/>
      </left>
      <right style="medium">
        <color indexed="57"/>
      </right>
      <top style="double">
        <color indexed="57"/>
      </top>
      <bottom/>
      <diagonal/>
    </border>
    <border>
      <left/>
      <right/>
      <top style="thin">
        <color indexed="57"/>
      </top>
      <bottom style="thin">
        <color indexed="57"/>
      </bottom>
      <diagonal/>
    </border>
    <border>
      <left/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48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4" fontId="2" fillId="0" borderId="2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9" xfId="0" quotePrefix="1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wrapText="1"/>
    </xf>
    <xf numFmtId="4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1" fontId="2" fillId="0" borderId="13" xfId="0" quotePrefix="1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/>
    </xf>
    <xf numFmtId="4" fontId="2" fillId="0" borderId="22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4" fontId="2" fillId="0" borderId="26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28" xfId="0" applyNumberFormat="1" applyFont="1" applyBorder="1" applyAlignment="1">
      <alignment horizontal="right" vertical="center"/>
    </xf>
    <xf numFmtId="4" fontId="7" fillId="0" borderId="29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horizontal="center" vertical="center"/>
    </xf>
    <xf numFmtId="4" fontId="2" fillId="0" borderId="32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1" fontId="2" fillId="0" borderId="35" xfId="0" applyNumberFormat="1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5" fillId="0" borderId="36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2" fillId="0" borderId="0" xfId="0" applyNumberFormat="1" applyFont="1" applyFill="1" applyBorder="1" applyAlignment="1" applyProtection="1">
      <alignment vertical="center"/>
    </xf>
    <xf numFmtId="4" fontId="5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5" fillId="0" borderId="4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5" fillId="0" borderId="3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2" fillId="0" borderId="42" xfId="0" applyNumberFormat="1" applyFont="1" applyBorder="1" applyAlignment="1"/>
    <xf numFmtId="0" fontId="2" fillId="0" borderId="0" xfId="0" applyFont="1" applyBorder="1" applyAlignment="1">
      <alignment wrapText="1"/>
    </xf>
    <xf numFmtId="0" fontId="2" fillId="0" borderId="42" xfId="0" applyFont="1" applyBorder="1" applyAlignment="1"/>
    <xf numFmtId="0" fontId="2" fillId="0" borderId="41" xfId="0" applyFont="1" applyBorder="1" applyAlignment="1">
      <alignment horizontal="center"/>
    </xf>
    <xf numFmtId="0" fontId="2" fillId="0" borderId="41" xfId="0" applyFont="1" applyBorder="1" applyAlignment="1"/>
    <xf numFmtId="0" fontId="2" fillId="0" borderId="41" xfId="0" applyFont="1" applyBorder="1" applyAlignment="1">
      <alignment vertical="top"/>
    </xf>
    <xf numFmtId="0" fontId="5" fillId="0" borderId="43" xfId="0" applyFont="1" applyBorder="1" applyAlignment="1">
      <alignment horizontal="center" vertical="center"/>
    </xf>
    <xf numFmtId="0" fontId="5" fillId="0" borderId="4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center" vertical="center"/>
    </xf>
    <xf numFmtId="49" fontId="5" fillId="0" borderId="43" xfId="0" applyNumberFormat="1" applyFont="1" applyBorder="1" applyAlignment="1">
      <alignment horizontal="left" wrapText="1"/>
    </xf>
    <xf numFmtId="0" fontId="1" fillId="0" borderId="43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1" fillId="0" borderId="7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38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/>
    <xf numFmtId="0" fontId="2" fillId="0" borderId="45" xfId="0" quotePrefix="1" applyFont="1" applyBorder="1" applyAlignment="1">
      <alignment horizontal="center" vertical="center" wrapText="1"/>
    </xf>
    <xf numFmtId="0" fontId="1" fillId="0" borderId="46" xfId="0" quotePrefix="1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49" fontId="2" fillId="0" borderId="46" xfId="0" applyNumberFormat="1" applyFont="1" applyBorder="1" applyAlignment="1">
      <alignment horizontal="center" vertical="center" wrapText="1"/>
    </xf>
    <xf numFmtId="164" fontId="2" fillId="0" borderId="47" xfId="0" applyNumberFormat="1" applyFont="1" applyBorder="1" applyAlignment="1">
      <alignment horizontal="center" vertical="center" wrapText="1"/>
    </xf>
    <xf numFmtId="4" fontId="2" fillId="0" borderId="46" xfId="0" applyNumberFormat="1" applyFont="1" applyBorder="1" applyAlignment="1">
      <alignment horizontal="center" vertical="center" wrapText="1"/>
    </xf>
    <xf numFmtId="4" fontId="2" fillId="0" borderId="48" xfId="0" applyNumberFormat="1" applyFont="1" applyBorder="1" applyAlignment="1">
      <alignment horizontal="center" vertical="center" wrapText="1"/>
    </xf>
    <xf numFmtId="1" fontId="2" fillId="0" borderId="49" xfId="0" quotePrefix="1" applyNumberFormat="1" applyFont="1" applyBorder="1" applyAlignment="1">
      <alignment horizontal="center" vertical="center" wrapText="1"/>
    </xf>
    <xf numFmtId="1" fontId="2" fillId="0" borderId="50" xfId="0" applyNumberFormat="1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49" fontId="12" fillId="0" borderId="53" xfId="0" applyNumberFormat="1" applyFont="1" applyBorder="1" applyAlignment="1">
      <alignment vertical="center" wrapText="1"/>
    </xf>
    <xf numFmtId="0" fontId="12" fillId="0" borderId="54" xfId="0" applyFont="1" applyBorder="1" applyAlignment="1">
      <alignment horizontal="center" vertical="center"/>
    </xf>
    <xf numFmtId="164" fontId="12" fillId="0" borderId="55" xfId="0" applyNumberFormat="1" applyFont="1" applyFill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4" fontId="12" fillId="0" borderId="56" xfId="0" applyNumberFormat="1" applyFont="1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vertical="center"/>
    </xf>
    <xf numFmtId="0" fontId="1" fillId="0" borderId="39" xfId="0" applyNumberFormat="1" applyFont="1" applyBorder="1" applyAlignment="1">
      <alignment horizontal="center" vertical="center"/>
    </xf>
    <xf numFmtId="164" fontId="1" fillId="0" borderId="59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5" fillId="0" borderId="33" xfId="0" applyNumberFormat="1" applyFont="1" applyFill="1" applyBorder="1" applyAlignment="1">
      <alignment horizontal="center" vertical="center"/>
    </xf>
    <xf numFmtId="0" fontId="2" fillId="2" borderId="60" xfId="0" quotePrefix="1" applyFont="1" applyFill="1" applyBorder="1" applyAlignment="1">
      <alignment horizontal="center" vertical="top" wrapText="1"/>
    </xf>
    <xf numFmtId="0" fontId="1" fillId="2" borderId="61" xfId="0" quotePrefix="1" applyFont="1" applyFill="1" applyBorder="1" applyAlignment="1">
      <alignment horizontal="center" vertical="top" wrapText="1"/>
    </xf>
    <xf numFmtId="0" fontId="1" fillId="2" borderId="61" xfId="0" applyFont="1" applyFill="1" applyBorder="1" applyAlignment="1">
      <alignment horizontal="center" vertical="top"/>
    </xf>
    <xf numFmtId="0" fontId="1" fillId="2" borderId="61" xfId="0" applyFont="1" applyFill="1" applyBorder="1" applyAlignment="1">
      <alignment horizontal="center"/>
    </xf>
    <xf numFmtId="164" fontId="2" fillId="2" borderId="61" xfId="0" applyNumberFormat="1" applyFont="1" applyFill="1" applyBorder="1" applyAlignment="1">
      <alignment horizontal="center"/>
    </xf>
    <xf numFmtId="4" fontId="2" fillId="2" borderId="61" xfId="0" applyNumberFormat="1" applyFont="1" applyFill="1" applyBorder="1" applyAlignment="1">
      <alignment horizontal="center"/>
    </xf>
    <xf numFmtId="4" fontId="2" fillId="2" borderId="62" xfId="0" applyNumberFormat="1" applyFont="1" applyFill="1" applyBorder="1" applyAlignment="1">
      <alignment horizontal="center"/>
    </xf>
    <xf numFmtId="0" fontId="2" fillId="0" borderId="6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0" fontId="1" fillId="0" borderId="0" xfId="0" applyFont="1" applyBorder="1" applyAlignment="1"/>
    <xf numFmtId="0" fontId="5" fillId="0" borderId="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4" xfId="0" applyFont="1" applyBorder="1" applyAlignment="1">
      <alignment horizontal="center" vertical="center"/>
    </xf>
    <xf numFmtId="4" fontId="2" fillId="0" borderId="6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65" xfId="0" applyNumberFormat="1" applyFont="1" applyFill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/>
    </xf>
    <xf numFmtId="4" fontId="2" fillId="0" borderId="67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2" fillId="0" borderId="69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4" fontId="2" fillId="0" borderId="71" xfId="0" applyNumberFormat="1" applyFont="1" applyFill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51" xfId="0" applyNumberFormat="1" applyFont="1" applyFill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49" fontId="5" fillId="0" borderId="18" xfId="0" applyNumberFormat="1" applyFont="1" applyBorder="1" applyAlignment="1">
      <alignment horizontal="left" vertical="center" wrapText="1"/>
    </xf>
    <xf numFmtId="164" fontId="1" fillId="0" borderId="18" xfId="0" applyNumberFormat="1" applyFont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4" fontId="5" fillId="0" borderId="74" xfId="0" applyNumberFormat="1" applyFont="1" applyFill="1" applyBorder="1" applyAlignment="1">
      <alignment horizontal="center" vertical="center"/>
    </xf>
    <xf numFmtId="0" fontId="2" fillId="2" borderId="60" xfId="0" quotePrefix="1" applyFont="1" applyFill="1" applyBorder="1" applyAlignment="1">
      <alignment horizontal="center" vertical="center" wrapText="1"/>
    </xf>
    <xf numFmtId="0" fontId="1" fillId="2" borderId="61" xfId="0" quotePrefix="1" applyFont="1" applyFill="1" applyBorder="1" applyAlignment="1">
      <alignment horizontal="center" vertical="center" wrapText="1"/>
    </xf>
    <xf numFmtId="0" fontId="1" fillId="2" borderId="61" xfId="0" applyFont="1" applyFill="1" applyBorder="1" applyAlignment="1">
      <alignment horizontal="center" vertical="center"/>
    </xf>
    <xf numFmtId="4" fontId="2" fillId="2" borderId="61" xfId="0" applyNumberFormat="1" applyFont="1" applyFill="1" applyBorder="1" applyAlignment="1">
      <alignment horizontal="center" vertical="center"/>
    </xf>
    <xf numFmtId="4" fontId="2" fillId="2" borderId="62" xfId="0" applyNumberFormat="1" applyFont="1" applyFill="1" applyBorder="1" applyAlignment="1">
      <alignment horizontal="center" vertical="center"/>
    </xf>
    <xf numFmtId="0" fontId="2" fillId="0" borderId="63" xfId="0" quotePrefix="1" applyNumberFormat="1" applyFont="1" applyBorder="1" applyAlignment="1">
      <alignment horizontal="center" vertical="center" wrapText="1"/>
    </xf>
    <xf numFmtId="0" fontId="1" fillId="0" borderId="43" xfId="0" quotePrefix="1" applyNumberFormat="1" applyFont="1" applyBorder="1" applyAlignment="1">
      <alignment horizontal="center" vertical="center" wrapText="1"/>
    </xf>
    <xf numFmtId="0" fontId="2" fillId="0" borderId="66" xfId="0" quotePrefix="1" applyFont="1" applyBorder="1" applyAlignment="1">
      <alignment horizontal="center" vertical="center" wrapText="1"/>
    </xf>
    <xf numFmtId="0" fontId="1" fillId="0" borderId="67" xfId="0" quotePrefix="1" applyFont="1" applyBorder="1" applyAlignment="1">
      <alignment horizontal="center" vertical="center" wrapText="1"/>
    </xf>
    <xf numFmtId="4" fontId="2" fillId="0" borderId="68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65" xfId="0" applyNumberFormat="1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5" fillId="0" borderId="2" xfId="0" quotePrefix="1" applyFont="1" applyBorder="1" applyAlignment="1">
      <alignment horizontal="center" vertical="center" wrapText="1"/>
    </xf>
    <xf numFmtId="1" fontId="5" fillId="0" borderId="9" xfId="0" quotePrefix="1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3" xfId="0" quotePrefix="1" applyFont="1" applyBorder="1" applyAlignment="1">
      <alignment horizontal="center" vertical="top" wrapText="1"/>
    </xf>
    <xf numFmtId="0" fontId="5" fillId="0" borderId="2" xfId="0" quotePrefix="1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1" fillId="0" borderId="73" xfId="0" applyFont="1" applyBorder="1" applyAlignment="1">
      <alignment vertical="top"/>
    </xf>
    <xf numFmtId="0" fontId="1" fillId="0" borderId="14" xfId="0" applyFont="1" applyBorder="1" applyAlignment="1">
      <alignment wrapText="1"/>
    </xf>
    <xf numFmtId="0" fontId="5" fillId="0" borderId="72" xfId="0" applyFont="1" applyBorder="1" applyAlignment="1">
      <alignment horizontal="center" vertical="top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4" fontId="1" fillId="0" borderId="4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2" fillId="0" borderId="39" xfId="0" applyNumberFormat="1" applyFont="1" applyFill="1" applyBorder="1" applyAlignment="1">
      <alignment horizontal="center" vertical="center"/>
    </xf>
    <xf numFmtId="4" fontId="2" fillId="0" borderId="67" xfId="0" applyNumberFormat="1" applyFont="1" applyFill="1" applyBorder="1" applyAlignment="1">
      <alignment horizontal="center" vertical="center"/>
    </xf>
    <xf numFmtId="4" fontId="1" fillId="0" borderId="30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4" fontId="2" fillId="0" borderId="70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43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5" fillId="0" borderId="43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1" xfId="0" applyNumberFormat="1" applyFont="1" applyFill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H68"/>
  <sheetViews>
    <sheetView showZeros="0" view="pageBreakPreview" zoomScaleNormal="100" zoomScaleSheetLayoutView="100" workbookViewId="0">
      <selection activeCell="A2" sqref="A2:H2"/>
    </sheetView>
  </sheetViews>
  <sheetFormatPr defaultColWidth="9.109375" defaultRowHeight="13.2" x14ac:dyDescent="0.25"/>
  <cols>
    <col min="1" max="1" width="5.109375" style="218" customWidth="1"/>
    <col min="2" max="2" width="12.44140625" style="115" customWidth="1"/>
    <col min="3" max="3" width="54.88671875" style="10" customWidth="1"/>
    <col min="4" max="4" width="8.5546875" style="7" customWidth="1"/>
    <col min="5" max="5" width="9.109375" style="7" customWidth="1"/>
    <col min="6" max="6" width="9.109375" style="7" hidden="1" customWidth="1"/>
    <col min="7" max="7" width="12.6640625" style="7" hidden="1" customWidth="1"/>
    <col min="8" max="8" width="14.6640625" style="7" hidden="1" customWidth="1"/>
    <col min="9" max="16384" width="9.109375" style="1"/>
  </cols>
  <sheetData>
    <row r="1" spans="1:8" ht="25.5" customHeight="1" x14ac:dyDescent="0.25">
      <c r="A1" s="224" t="s">
        <v>15</v>
      </c>
      <c r="B1" s="224"/>
      <c r="C1" s="224"/>
      <c r="D1" s="224"/>
      <c r="E1" s="224"/>
      <c r="F1" s="224"/>
      <c r="G1" s="224"/>
      <c r="H1" s="224"/>
    </row>
    <row r="2" spans="1:8" s="2" customFormat="1" ht="63" customHeight="1" x14ac:dyDescent="0.25">
      <c r="A2" s="225" t="s">
        <v>94</v>
      </c>
      <c r="B2" s="225"/>
      <c r="C2" s="225"/>
      <c r="D2" s="225"/>
      <c r="E2" s="225"/>
      <c r="F2" s="225"/>
      <c r="G2" s="225"/>
      <c r="H2" s="225"/>
    </row>
    <row r="3" spans="1:8" ht="8.25" customHeight="1" x14ac:dyDescent="0.25">
      <c r="A3" s="154"/>
      <c r="B3" s="155"/>
      <c r="C3" s="11"/>
      <c r="D3" s="6"/>
      <c r="E3" s="6"/>
      <c r="F3" s="6"/>
      <c r="G3" s="6"/>
      <c r="H3" s="6"/>
    </row>
    <row r="4" spans="1:8" ht="39.6" x14ac:dyDescent="0.25">
      <c r="A4" s="211" t="s">
        <v>1</v>
      </c>
      <c r="B4" s="117" t="s">
        <v>28</v>
      </c>
      <c r="C4" s="22" t="s">
        <v>3</v>
      </c>
      <c r="D4" s="66" t="s">
        <v>18</v>
      </c>
      <c r="E4" s="110" t="s">
        <v>60</v>
      </c>
      <c r="F4" s="67" t="s">
        <v>29</v>
      </c>
      <c r="G4" s="68" t="s">
        <v>36</v>
      </c>
      <c r="H4" s="21" t="s">
        <v>37</v>
      </c>
    </row>
    <row r="5" spans="1:8" s="23" customFormat="1" ht="13.8" thickBot="1" x14ac:dyDescent="0.3">
      <c r="A5" s="212">
        <v>1</v>
      </c>
      <c r="B5" s="222">
        <v>2</v>
      </c>
      <c r="C5" s="25">
        <v>3</v>
      </c>
      <c r="D5" s="25">
        <v>4</v>
      </c>
      <c r="E5" s="114" t="s">
        <v>61</v>
      </c>
      <c r="F5" s="25">
        <v>6</v>
      </c>
      <c r="G5" s="69">
        <v>10</v>
      </c>
      <c r="H5" s="27">
        <v>11</v>
      </c>
    </row>
    <row r="6" spans="1:8" s="4" customFormat="1" ht="14.4" thickTop="1" thickBot="1" x14ac:dyDescent="0.3">
      <c r="A6" s="59"/>
      <c r="B6" s="156" t="s">
        <v>4</v>
      </c>
      <c r="C6" s="17" t="s">
        <v>5</v>
      </c>
      <c r="D6" s="18" t="s">
        <v>27</v>
      </c>
      <c r="E6" s="19" t="s">
        <v>27</v>
      </c>
      <c r="F6" s="18" t="s">
        <v>27</v>
      </c>
      <c r="G6" s="70"/>
      <c r="H6" s="20" t="s">
        <v>27</v>
      </c>
    </row>
    <row r="7" spans="1:8" s="13" customFormat="1" ht="14.4" thickTop="1" thickBot="1" x14ac:dyDescent="0.3">
      <c r="A7" s="99"/>
      <c r="B7" s="149" t="s">
        <v>6</v>
      </c>
      <c r="C7" s="100" t="s">
        <v>2</v>
      </c>
      <c r="D7" s="99" t="s">
        <v>27</v>
      </c>
      <c r="E7" s="99" t="s">
        <v>27</v>
      </c>
      <c r="F7" s="59" t="s">
        <v>27</v>
      </c>
      <c r="G7" s="72">
        <f>SUM(G8:G8)</f>
        <v>0</v>
      </c>
      <c r="H7" s="60">
        <f>SUM(H8:H8)</f>
        <v>0</v>
      </c>
    </row>
    <row r="8" spans="1:8" s="4" customFormat="1" ht="14.4" thickTop="1" thickBot="1" x14ac:dyDescent="0.3">
      <c r="A8" s="213">
        <v>1</v>
      </c>
      <c r="B8" s="106" t="s">
        <v>85</v>
      </c>
      <c r="C8" s="210" t="s">
        <v>16</v>
      </c>
      <c r="D8" s="106" t="s">
        <v>0</v>
      </c>
      <c r="E8" s="231">
        <v>0.06</v>
      </c>
      <c r="F8" s="29"/>
      <c r="G8" s="71"/>
      <c r="H8" s="62"/>
    </row>
    <row r="9" spans="1:8" ht="13.8" thickTop="1" x14ac:dyDescent="0.25">
      <c r="A9" s="215"/>
      <c r="B9" s="223"/>
      <c r="C9" s="104" t="s">
        <v>44</v>
      </c>
      <c r="D9" s="105"/>
      <c r="E9" s="239"/>
      <c r="F9" s="15"/>
      <c r="G9" s="73"/>
      <c r="H9" s="65"/>
    </row>
    <row r="10" spans="1:8" x14ac:dyDescent="0.25">
      <c r="A10" s="216">
        <v>2</v>
      </c>
      <c r="B10" s="79" t="s">
        <v>39</v>
      </c>
      <c r="C10" s="75" t="s">
        <v>82</v>
      </c>
      <c r="D10" s="74" t="s">
        <v>43</v>
      </c>
      <c r="E10" s="240">
        <v>65.099999999999994</v>
      </c>
      <c r="F10" s="15"/>
      <c r="G10" s="73"/>
      <c r="H10" s="65"/>
    </row>
    <row r="11" spans="1:8" ht="19.5" customHeight="1" thickBot="1" x14ac:dyDescent="0.3">
      <c r="A11" s="211">
        <v>3</v>
      </c>
      <c r="B11" s="117" t="s">
        <v>39</v>
      </c>
      <c r="C11" s="118" t="s">
        <v>83</v>
      </c>
      <c r="D11" s="117" t="s">
        <v>21</v>
      </c>
      <c r="E11" s="241">
        <v>210</v>
      </c>
      <c r="F11" s="15"/>
      <c r="G11" s="73"/>
      <c r="H11" s="65"/>
    </row>
    <row r="12" spans="1:8" s="13" customFormat="1" ht="14.4" thickTop="1" thickBot="1" x14ac:dyDescent="0.3">
      <c r="A12" s="99"/>
      <c r="B12" s="149" t="s">
        <v>7</v>
      </c>
      <c r="C12" s="100" t="s">
        <v>8</v>
      </c>
      <c r="D12" s="99" t="s">
        <v>27</v>
      </c>
      <c r="E12" s="242" t="s">
        <v>27</v>
      </c>
      <c r="F12" s="78" t="s">
        <v>27</v>
      </c>
      <c r="G12" s="72" t="e">
        <f>SUM(#REF!)</f>
        <v>#REF!</v>
      </c>
      <c r="H12" s="64" t="e">
        <f>SUM(#REF!)</f>
        <v>#REF!</v>
      </c>
    </row>
    <row r="13" spans="1:8" ht="27.6" thickTop="1" thickBot="1" x14ac:dyDescent="0.3">
      <c r="A13" s="217">
        <v>4</v>
      </c>
      <c r="B13" s="108" t="s">
        <v>86</v>
      </c>
      <c r="C13" s="76" t="s">
        <v>84</v>
      </c>
      <c r="D13" s="109" t="s">
        <v>21</v>
      </c>
      <c r="E13" s="243">
        <v>210</v>
      </c>
      <c r="F13" s="28"/>
      <c r="G13" s="73"/>
      <c r="H13" s="63"/>
    </row>
    <row r="14" spans="1:8" s="13" customFormat="1" ht="14.4" thickTop="1" thickBot="1" x14ac:dyDescent="0.3">
      <c r="A14" s="99"/>
      <c r="B14" s="149" t="s">
        <v>9</v>
      </c>
      <c r="C14" s="100" t="s">
        <v>10</v>
      </c>
      <c r="D14" s="99" t="s">
        <v>27</v>
      </c>
      <c r="E14" s="242" t="s">
        <v>27</v>
      </c>
      <c r="F14" s="61" t="s">
        <v>27</v>
      </c>
      <c r="G14" s="72" t="e">
        <f>SUM(#REF!)</f>
        <v>#REF!</v>
      </c>
      <c r="H14" s="64" t="e">
        <f>SUM(#REF!)</f>
        <v>#REF!</v>
      </c>
    </row>
    <row r="15" spans="1:8" s="13" customFormat="1" ht="40.200000000000003" thickTop="1" x14ac:dyDescent="0.25">
      <c r="A15" s="152">
        <v>5</v>
      </c>
      <c r="B15" s="92" t="s">
        <v>64</v>
      </c>
      <c r="C15" s="113" t="s">
        <v>79</v>
      </c>
      <c r="D15" s="153" t="s">
        <v>21</v>
      </c>
      <c r="E15" s="245">
        <v>90</v>
      </c>
      <c r="F15" s="89"/>
      <c r="G15" s="90"/>
      <c r="H15" s="91"/>
    </row>
    <row r="16" spans="1:8" s="13" customFormat="1" ht="32.25" customHeight="1" thickBot="1" x14ac:dyDescent="0.3">
      <c r="A16" s="214">
        <v>6</v>
      </c>
      <c r="B16" s="101" t="s">
        <v>64</v>
      </c>
      <c r="C16" s="102" t="s">
        <v>80</v>
      </c>
      <c r="D16" s="103" t="s">
        <v>21</v>
      </c>
      <c r="E16" s="244">
        <v>120</v>
      </c>
      <c r="F16" s="89"/>
      <c r="G16" s="90"/>
      <c r="H16" s="91"/>
    </row>
    <row r="17" spans="1:8" s="13" customFormat="1" ht="14.4" thickTop="1" thickBot="1" x14ac:dyDescent="0.3">
      <c r="A17" s="99"/>
      <c r="B17" s="149" t="s">
        <v>11</v>
      </c>
      <c r="C17" s="100" t="s">
        <v>12</v>
      </c>
      <c r="D17" s="99" t="s">
        <v>27</v>
      </c>
      <c r="E17" s="242" t="s">
        <v>27</v>
      </c>
      <c r="F17" s="61" t="s">
        <v>27</v>
      </c>
      <c r="G17" s="72" t="e">
        <f>SUM(#REF!)</f>
        <v>#REF!</v>
      </c>
      <c r="H17" s="64" t="e">
        <f>SUM(#REF!)</f>
        <v>#REF!</v>
      </c>
    </row>
    <row r="18" spans="1:8" s="13" customFormat="1" ht="27" thickTop="1" x14ac:dyDescent="0.25">
      <c r="A18" s="213">
        <v>7</v>
      </c>
      <c r="B18" s="106" t="s">
        <v>66</v>
      </c>
      <c r="C18" s="158" t="s">
        <v>71</v>
      </c>
      <c r="D18" s="106" t="s">
        <v>13</v>
      </c>
      <c r="E18" s="246">
        <v>120</v>
      </c>
      <c r="F18" s="111"/>
      <c r="G18" s="112"/>
      <c r="H18" s="91"/>
    </row>
    <row r="19" spans="1:8" s="7" customFormat="1" x14ac:dyDescent="0.25">
      <c r="A19" s="221">
        <v>8</v>
      </c>
      <c r="B19" s="219" t="s">
        <v>73</v>
      </c>
      <c r="C19" s="220" t="s">
        <v>72</v>
      </c>
      <c r="D19" s="163" t="s">
        <v>21</v>
      </c>
      <c r="E19" s="247">
        <v>120</v>
      </c>
    </row>
    <row r="20" spans="1:8" s="7" customFormat="1" x14ac:dyDescent="0.25">
      <c r="A20" s="221">
        <v>9</v>
      </c>
      <c r="B20" s="219" t="s">
        <v>70</v>
      </c>
      <c r="C20" s="220" t="s">
        <v>69</v>
      </c>
      <c r="D20" s="163" t="s">
        <v>21</v>
      </c>
      <c r="E20" s="247">
        <v>120</v>
      </c>
    </row>
    <row r="21" spans="1:8" ht="14.1" customHeight="1" x14ac:dyDescent="0.25"/>
    <row r="22" spans="1:8" ht="14.1" customHeight="1" x14ac:dyDescent="0.25"/>
    <row r="23" spans="1:8" ht="14.1" customHeight="1" x14ac:dyDescent="0.25"/>
    <row r="24" spans="1:8" ht="27.9" customHeight="1" x14ac:dyDescent="0.25"/>
    <row r="25" spans="1:8" ht="14.1" customHeight="1" x14ac:dyDescent="0.25"/>
    <row r="26" spans="1:8" ht="14.1" customHeight="1" x14ac:dyDescent="0.25"/>
    <row r="27" spans="1:8" ht="14.1" customHeight="1" x14ac:dyDescent="0.25"/>
    <row r="28" spans="1:8" ht="14.1" customHeight="1" x14ac:dyDescent="0.25"/>
    <row r="29" spans="1:8" ht="14.1" customHeight="1" x14ac:dyDescent="0.25"/>
    <row r="30" spans="1:8" ht="14.1" customHeight="1" x14ac:dyDescent="0.25"/>
    <row r="31" spans="1:8" ht="42" customHeight="1" x14ac:dyDescent="0.25"/>
    <row r="32" spans="1:8" ht="14.1" customHeight="1" x14ac:dyDescent="0.25"/>
    <row r="33" ht="14.1" customHeight="1" x14ac:dyDescent="0.25"/>
    <row r="34" ht="14.1" customHeight="1" x14ac:dyDescent="0.25"/>
    <row r="35" ht="14.1" customHeight="1" x14ac:dyDescent="0.25"/>
    <row r="36" ht="27.9" customHeight="1" x14ac:dyDescent="0.25"/>
    <row r="37" ht="14.1" customHeight="1" x14ac:dyDescent="0.25"/>
    <row r="38" ht="14.1" customHeight="1" x14ac:dyDescent="0.25"/>
    <row r="39" ht="14.1" customHeight="1" x14ac:dyDescent="0.25"/>
    <row r="40" ht="27.9" customHeight="1" x14ac:dyDescent="0.25"/>
    <row r="41" ht="14.1" customHeight="1" x14ac:dyDescent="0.25"/>
    <row r="42" ht="14.1" customHeight="1" x14ac:dyDescent="0.25"/>
    <row r="43" ht="14.1" customHeight="1" x14ac:dyDescent="0.25"/>
    <row r="44" ht="27.9" customHeight="1" x14ac:dyDescent="0.25"/>
    <row r="45" ht="14.1" customHeight="1" x14ac:dyDescent="0.25"/>
    <row r="46" ht="27.9" customHeight="1" x14ac:dyDescent="0.25"/>
    <row r="47" ht="14.1" customHeight="1" x14ac:dyDescent="0.25"/>
    <row r="48" ht="27.9" customHeight="1" x14ac:dyDescent="0.25"/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27.9" customHeight="1" x14ac:dyDescent="0.25"/>
    <row r="57" ht="14.1" customHeight="1" x14ac:dyDescent="0.25"/>
    <row r="58" ht="27.9" customHeight="1" x14ac:dyDescent="0.25"/>
    <row r="59" ht="14.1" customHeight="1" x14ac:dyDescent="0.25"/>
    <row r="60" ht="27.9" customHeight="1" x14ac:dyDescent="0.25"/>
    <row r="61" ht="14.1" customHeight="1" x14ac:dyDescent="0.25"/>
    <row r="62" ht="14.1" customHeight="1" x14ac:dyDescent="0.25"/>
    <row r="63" ht="14.1" customHeight="1" x14ac:dyDescent="0.25"/>
    <row r="64" ht="14.1" customHeight="1" x14ac:dyDescent="0.25"/>
    <row r="65" ht="14.1" customHeight="1" x14ac:dyDescent="0.25"/>
    <row r="66" ht="14.1" customHeight="1" x14ac:dyDescent="0.25"/>
    <row r="67" ht="14.1" customHeight="1" x14ac:dyDescent="0.25"/>
    <row r="68" ht="14.1" customHeight="1" x14ac:dyDescent="0.25"/>
  </sheetData>
  <mergeCells count="2">
    <mergeCell ref="A1:H1"/>
    <mergeCell ref="A2:H2"/>
  </mergeCells>
  <pageMargins left="0.39370078740157483" right="0.24" top="0.6692913385826772" bottom="0.43307086614173229" header="0.31496062992125984" footer="0.39370078740157483"/>
  <pageSetup paperSize="9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</sheetPr>
  <dimension ref="A1:H43"/>
  <sheetViews>
    <sheetView showZeros="0" zoomScaleNormal="100" zoomScaleSheetLayoutView="110" workbookViewId="0">
      <selection activeCell="A2" sqref="A2:H2"/>
    </sheetView>
  </sheetViews>
  <sheetFormatPr defaultColWidth="9.109375" defaultRowHeight="13.2" x14ac:dyDescent="0.25"/>
  <cols>
    <col min="1" max="1" width="4.6640625" style="9" customWidth="1"/>
    <col min="2" max="2" width="11.44140625" style="9" customWidth="1"/>
    <col min="3" max="3" width="11.109375" style="9" customWidth="1"/>
    <col min="4" max="4" width="57.88671875" style="10" customWidth="1"/>
    <col min="5" max="5" width="8.5546875" style="7" customWidth="1"/>
    <col min="6" max="6" width="10.6640625" style="7" customWidth="1"/>
    <col min="7" max="7" width="12.6640625" style="7" customWidth="1"/>
    <col min="8" max="8" width="14.6640625" style="7" customWidth="1"/>
    <col min="9" max="16384" width="9.109375" style="1"/>
  </cols>
  <sheetData>
    <row r="1" spans="1:8" ht="25.5" customHeight="1" x14ac:dyDescent="0.25">
      <c r="A1" s="224" t="s">
        <v>38</v>
      </c>
      <c r="B1" s="224"/>
      <c r="C1" s="224"/>
      <c r="D1" s="224"/>
      <c r="E1" s="224"/>
      <c r="F1" s="224"/>
      <c r="G1" s="224"/>
      <c r="H1" s="224"/>
    </row>
    <row r="2" spans="1:8" s="2" customFormat="1" ht="40.5" customHeight="1" x14ac:dyDescent="0.25">
      <c r="A2" s="225" t="s">
        <v>95</v>
      </c>
      <c r="B2" s="225"/>
      <c r="C2" s="225"/>
      <c r="D2" s="225"/>
      <c r="E2" s="225"/>
      <c r="F2" s="225"/>
      <c r="G2" s="225"/>
      <c r="H2" s="225"/>
    </row>
    <row r="3" spans="1:8" s="2" customFormat="1" ht="16.5" customHeight="1" x14ac:dyDescent="0.25">
      <c r="A3" s="226" t="s">
        <v>74</v>
      </c>
      <c r="B3" s="226"/>
      <c r="C3" s="227"/>
      <c r="D3" s="227"/>
      <c r="E3" s="227"/>
      <c r="F3" s="227"/>
      <c r="G3" s="227"/>
      <c r="H3" s="227"/>
    </row>
    <row r="4" spans="1:8" ht="8.25" customHeight="1" thickBot="1" x14ac:dyDescent="0.3">
      <c r="A4" s="6"/>
      <c r="B4" s="6"/>
      <c r="C4" s="6"/>
      <c r="D4" s="11"/>
      <c r="E4" s="6"/>
      <c r="F4" s="6"/>
      <c r="G4" s="6"/>
      <c r="H4" s="6"/>
    </row>
    <row r="5" spans="1:8" ht="39.6" x14ac:dyDescent="0.25">
      <c r="A5" s="120" t="s">
        <v>1</v>
      </c>
      <c r="B5" s="121" t="s">
        <v>40</v>
      </c>
      <c r="C5" s="122" t="s">
        <v>28</v>
      </c>
      <c r="D5" s="123" t="s">
        <v>3</v>
      </c>
      <c r="E5" s="122" t="s">
        <v>18</v>
      </c>
      <c r="F5" s="124" t="s">
        <v>17</v>
      </c>
      <c r="G5" s="125" t="s">
        <v>29</v>
      </c>
      <c r="H5" s="126" t="s">
        <v>37</v>
      </c>
    </row>
    <row r="6" spans="1:8" s="23" customFormat="1" ht="13.8" thickBot="1" x14ac:dyDescent="0.3">
      <c r="A6" s="127">
        <v>1</v>
      </c>
      <c r="B6" s="24"/>
      <c r="C6" s="25">
        <v>2</v>
      </c>
      <c r="D6" s="25">
        <v>3</v>
      </c>
      <c r="E6" s="25">
        <v>4</v>
      </c>
      <c r="F6" s="26">
        <v>5</v>
      </c>
      <c r="G6" s="25">
        <v>6</v>
      </c>
      <c r="H6" s="128">
        <v>11</v>
      </c>
    </row>
    <row r="7" spans="1:8" s="23" customFormat="1" ht="14.4" thickTop="1" thickBot="1" x14ac:dyDescent="0.3">
      <c r="A7" s="141"/>
      <c r="B7" s="142"/>
      <c r="C7" s="143"/>
      <c r="D7" s="203" t="s">
        <v>2</v>
      </c>
      <c r="E7" s="144"/>
      <c r="F7" s="145"/>
      <c r="G7" s="146"/>
      <c r="H7" s="147"/>
    </row>
    <row r="8" spans="1:8" s="4" customFormat="1" ht="14.4" thickTop="1" thickBot="1" x14ac:dyDescent="0.3">
      <c r="A8" s="148">
        <v>1</v>
      </c>
      <c r="B8" s="149" t="s">
        <v>41</v>
      </c>
      <c r="C8" s="149" t="s">
        <v>63</v>
      </c>
      <c r="D8" s="199" t="s">
        <v>16</v>
      </c>
      <c r="E8" s="149" t="s">
        <v>0</v>
      </c>
      <c r="F8" s="230">
        <v>0.06</v>
      </c>
      <c r="G8" s="150"/>
      <c r="H8" s="157">
        <f>ROUND($G8*F8,2)</f>
        <v>0</v>
      </c>
    </row>
    <row r="9" spans="1:8" ht="13.8" thickBot="1" x14ac:dyDescent="0.3">
      <c r="A9" s="136"/>
      <c r="B9" s="137"/>
      <c r="C9" s="201"/>
      <c r="D9" s="202" t="s">
        <v>49</v>
      </c>
      <c r="E9" s="138"/>
      <c r="F9" s="232"/>
      <c r="G9" s="139"/>
      <c r="H9" s="140">
        <f>SUM(H8:H8)</f>
        <v>0</v>
      </c>
    </row>
    <row r="10" spans="1:8" ht="14.4" thickTop="1" thickBot="1" x14ac:dyDescent="0.3">
      <c r="A10" s="187"/>
      <c r="B10" s="188"/>
      <c r="C10" s="189"/>
      <c r="D10" s="203" t="s">
        <v>46</v>
      </c>
      <c r="E10" s="189"/>
      <c r="F10" s="190"/>
      <c r="G10" s="190"/>
      <c r="H10" s="191"/>
    </row>
    <row r="11" spans="1:8" ht="13.8" thickTop="1" x14ac:dyDescent="0.25">
      <c r="A11" s="192">
        <v>2</v>
      </c>
      <c r="B11" s="193" t="s">
        <v>42</v>
      </c>
      <c r="C11" s="149" t="s">
        <v>67</v>
      </c>
      <c r="D11" s="204" t="s">
        <v>62</v>
      </c>
      <c r="E11" s="149" t="s">
        <v>43</v>
      </c>
      <c r="F11" s="230">
        <v>65.099999999999994</v>
      </c>
      <c r="G11" s="150"/>
      <c r="H11" s="157">
        <f>ROUND(G11*F11,2)</f>
        <v>0</v>
      </c>
    </row>
    <row r="12" spans="1:8" ht="13.8" thickBot="1" x14ac:dyDescent="0.3">
      <c r="A12" s="194">
        <v>3</v>
      </c>
      <c r="B12" s="195" t="s">
        <v>42</v>
      </c>
      <c r="C12" s="161" t="s">
        <v>39</v>
      </c>
      <c r="D12" s="200" t="s">
        <v>45</v>
      </c>
      <c r="E12" s="161" t="s">
        <v>21</v>
      </c>
      <c r="F12" s="233">
        <v>210</v>
      </c>
      <c r="G12" s="162"/>
      <c r="H12" s="196">
        <f>ROUND($G12*F12,2)</f>
        <v>0</v>
      </c>
    </row>
    <row r="13" spans="1:8" ht="13.8" thickBot="1" x14ac:dyDescent="0.3">
      <c r="A13" s="136"/>
      <c r="B13" s="137"/>
      <c r="C13" s="201"/>
      <c r="D13" s="202" t="s">
        <v>51</v>
      </c>
      <c r="E13" s="138"/>
      <c r="F13" s="232"/>
      <c r="G13" s="139"/>
      <c r="H13" s="140">
        <f>SUM(H11:H12)</f>
        <v>0</v>
      </c>
    </row>
    <row r="14" spans="1:8" ht="15.75" customHeight="1" thickTop="1" thickBot="1" x14ac:dyDescent="0.3">
      <c r="A14" s="187"/>
      <c r="B14" s="188"/>
      <c r="C14" s="189"/>
      <c r="D14" s="203" t="s">
        <v>50</v>
      </c>
      <c r="E14" s="189"/>
      <c r="F14" s="190"/>
      <c r="G14" s="190"/>
      <c r="H14" s="191"/>
    </row>
    <row r="15" spans="1:8" ht="27.6" thickTop="1" thickBot="1" x14ac:dyDescent="0.3">
      <c r="A15" s="178" t="s">
        <v>87</v>
      </c>
      <c r="B15" s="81" t="s">
        <v>42</v>
      </c>
      <c r="C15" s="81" t="s">
        <v>56</v>
      </c>
      <c r="D15" s="205" t="s">
        <v>75</v>
      </c>
      <c r="E15" s="197" t="s">
        <v>26</v>
      </c>
      <c r="F15" s="234">
        <v>210</v>
      </c>
      <c r="G15" s="171"/>
      <c r="H15" s="172">
        <f>ROUND($G15*F15,2)</f>
        <v>0</v>
      </c>
    </row>
    <row r="16" spans="1:8" ht="13.8" thickBot="1" x14ac:dyDescent="0.3">
      <c r="A16" s="136"/>
      <c r="B16" s="137"/>
      <c r="C16" s="201"/>
      <c r="D16" s="202" t="s">
        <v>52</v>
      </c>
      <c r="E16" s="138"/>
      <c r="F16" s="232"/>
      <c r="G16" s="139"/>
      <c r="H16" s="140">
        <f>SUM(H15:H15)</f>
        <v>0</v>
      </c>
    </row>
    <row r="17" spans="1:8" ht="14.4" thickTop="1" thickBot="1" x14ac:dyDescent="0.3">
      <c r="A17" s="187"/>
      <c r="B17" s="188"/>
      <c r="C17" s="189"/>
      <c r="D17" s="203" t="s">
        <v>47</v>
      </c>
      <c r="E17" s="189"/>
      <c r="F17" s="190"/>
      <c r="G17" s="190"/>
      <c r="H17" s="191"/>
    </row>
    <row r="18" spans="1:8" ht="27" thickTop="1" x14ac:dyDescent="0.25">
      <c r="A18" s="168">
        <v>5</v>
      </c>
      <c r="B18" s="169" t="s">
        <v>42</v>
      </c>
      <c r="C18" s="206" t="s">
        <v>64</v>
      </c>
      <c r="D18" s="207" t="s">
        <v>76</v>
      </c>
      <c r="E18" s="170" t="s">
        <v>21</v>
      </c>
      <c r="F18" s="235">
        <v>90</v>
      </c>
      <c r="G18" s="171"/>
      <c r="H18" s="172">
        <f>ROUND($G18*F18,2)</f>
        <v>0</v>
      </c>
    </row>
    <row r="19" spans="1:8" ht="27" thickBot="1" x14ac:dyDescent="0.3">
      <c r="A19" s="173">
        <v>6</v>
      </c>
      <c r="B19" s="174" t="s">
        <v>42</v>
      </c>
      <c r="C19" s="88" t="s">
        <v>64</v>
      </c>
      <c r="D19" s="87" t="s">
        <v>81</v>
      </c>
      <c r="E19" s="175" t="s">
        <v>21</v>
      </c>
      <c r="F19" s="236">
        <v>120</v>
      </c>
      <c r="G19" s="159"/>
      <c r="H19" s="198">
        <f>ROUND($G19*F19,2)</f>
        <v>0</v>
      </c>
    </row>
    <row r="20" spans="1:8" ht="13.8" thickBot="1" x14ac:dyDescent="0.3">
      <c r="A20" s="136"/>
      <c r="B20" s="137"/>
      <c r="C20" s="201"/>
      <c r="D20" s="202" t="s">
        <v>53</v>
      </c>
      <c r="E20" s="138"/>
      <c r="F20" s="232"/>
      <c r="G20" s="139"/>
      <c r="H20" s="140">
        <f>SUM(H18:H19)</f>
        <v>0</v>
      </c>
    </row>
    <row r="21" spans="1:8" ht="14.4" thickTop="1" thickBot="1" x14ac:dyDescent="0.3">
      <c r="A21" s="187"/>
      <c r="B21" s="188"/>
      <c r="C21" s="189"/>
      <c r="D21" s="203" t="s">
        <v>48</v>
      </c>
      <c r="E21" s="189"/>
      <c r="F21" s="190"/>
      <c r="G21" s="190"/>
      <c r="H21" s="191"/>
    </row>
    <row r="22" spans="1:8" ht="30" customHeight="1" thickTop="1" x14ac:dyDescent="0.25">
      <c r="A22" s="164">
        <v>7</v>
      </c>
      <c r="B22" s="165" t="s">
        <v>42</v>
      </c>
      <c r="C22" s="208" t="s">
        <v>78</v>
      </c>
      <c r="D22" s="209" t="s">
        <v>77</v>
      </c>
      <c r="E22" s="166" t="s">
        <v>13</v>
      </c>
      <c r="F22" s="237">
        <v>120</v>
      </c>
      <c r="G22" s="29"/>
      <c r="H22" s="167">
        <f>ROUND($G22*F22,2)</f>
        <v>0</v>
      </c>
    </row>
    <row r="23" spans="1:8" x14ac:dyDescent="0.25">
      <c r="A23" s="176" t="s">
        <v>88</v>
      </c>
      <c r="B23" s="177" t="s">
        <v>42</v>
      </c>
      <c r="C23" s="177" t="s">
        <v>70</v>
      </c>
      <c r="D23" s="87" t="s">
        <v>72</v>
      </c>
      <c r="E23" s="106" t="s">
        <v>21</v>
      </c>
      <c r="F23" s="238">
        <v>120</v>
      </c>
      <c r="G23" s="159"/>
      <c r="H23" s="160">
        <f t="shared" ref="H23:H24" si="0">ROUND($G23*F23,2)</f>
        <v>0</v>
      </c>
    </row>
    <row r="24" spans="1:8" ht="13.8" thickBot="1" x14ac:dyDescent="0.3">
      <c r="A24" s="176" t="s">
        <v>89</v>
      </c>
      <c r="B24" s="177" t="s">
        <v>42</v>
      </c>
      <c r="C24" s="177" t="s">
        <v>70</v>
      </c>
      <c r="D24" s="87" t="s">
        <v>69</v>
      </c>
      <c r="E24" s="106" t="s">
        <v>21</v>
      </c>
      <c r="F24" s="238">
        <v>120</v>
      </c>
      <c r="G24" s="159"/>
      <c r="H24" s="160">
        <f t="shared" si="0"/>
        <v>0</v>
      </c>
    </row>
    <row r="25" spans="1:8" ht="13.8" thickBot="1" x14ac:dyDescent="0.3">
      <c r="A25" s="179"/>
      <c r="B25" s="180"/>
      <c r="C25" s="181"/>
      <c r="D25" s="182" t="s">
        <v>55</v>
      </c>
      <c r="E25" s="183"/>
      <c r="F25" s="184"/>
      <c r="G25" s="185" t="s">
        <v>68</v>
      </c>
      <c r="H25" s="186">
        <f>SUM(H22:H24)</f>
        <v>0</v>
      </c>
    </row>
    <row r="26" spans="1:8" ht="14.4" thickBot="1" x14ac:dyDescent="0.3">
      <c r="A26" s="129"/>
      <c r="B26" s="130"/>
      <c r="C26" s="130"/>
      <c r="D26" s="131" t="s">
        <v>90</v>
      </c>
      <c r="E26" s="132"/>
      <c r="F26" s="133"/>
      <c r="G26" s="134"/>
      <c r="H26" s="135">
        <f>H9+H13+H16+H20+H25</f>
        <v>0</v>
      </c>
    </row>
    <row r="27" spans="1:8" x14ac:dyDescent="0.25">
      <c r="A27" s="83"/>
      <c r="B27" s="83"/>
      <c r="C27" s="14" t="s">
        <v>34</v>
      </c>
      <c r="D27" s="14"/>
      <c r="E27" s="14"/>
      <c r="F27" s="14"/>
      <c r="G27" s="14"/>
      <c r="H27" s="119"/>
    </row>
    <row r="28" spans="1:8" ht="13.8" x14ac:dyDescent="0.25">
      <c r="A28" s="84"/>
      <c r="B28" s="84"/>
      <c r="C28" s="86"/>
      <c r="D28" s="94"/>
      <c r="E28" s="14"/>
      <c r="F28" s="151" t="s">
        <v>65</v>
      </c>
      <c r="G28" s="14"/>
      <c r="H28" s="14"/>
    </row>
    <row r="29" spans="1:8" x14ac:dyDescent="0.25">
      <c r="A29" s="85"/>
      <c r="B29" s="85"/>
      <c r="C29" s="86"/>
      <c r="D29" s="94"/>
      <c r="E29" s="14"/>
      <c r="F29" s="14"/>
      <c r="G29" s="14"/>
      <c r="H29" s="14"/>
    </row>
    <row r="30" spans="1:8" ht="12" customHeight="1" x14ac:dyDescent="0.25">
      <c r="A30" s="85"/>
      <c r="B30" s="85"/>
      <c r="C30" s="86"/>
      <c r="D30" s="94"/>
      <c r="E30" s="77"/>
      <c r="F30" s="3"/>
      <c r="G30" s="14"/>
      <c r="H30" s="14"/>
    </row>
    <row r="31" spans="1:8" ht="13.8" x14ac:dyDescent="0.25">
      <c r="A31" s="96"/>
      <c r="B31" s="85"/>
      <c r="C31" s="86"/>
      <c r="D31" s="94"/>
      <c r="E31" s="14"/>
      <c r="F31" s="14"/>
      <c r="G31" s="3"/>
      <c r="H31" s="95"/>
    </row>
    <row r="32" spans="1:8" s="5" customFormat="1" ht="13.8" x14ac:dyDescent="0.25">
      <c r="A32" s="96"/>
      <c r="B32" s="85"/>
      <c r="C32" s="86"/>
      <c r="D32" s="94"/>
      <c r="E32" s="14"/>
      <c r="F32" s="14"/>
      <c r="G32" s="3"/>
      <c r="H32" s="93"/>
    </row>
    <row r="33" spans="1:8" s="77" customFormat="1" ht="25.5" customHeight="1" x14ac:dyDescent="0.25">
      <c r="A33" s="96"/>
      <c r="B33" s="85"/>
      <c r="C33" s="86"/>
      <c r="D33" s="94"/>
      <c r="E33" s="14"/>
      <c r="F33" s="14"/>
      <c r="G33" s="3"/>
      <c r="H33" s="95"/>
    </row>
    <row r="34" spans="1:8" ht="15" hidden="1" customHeight="1" thickBot="1" x14ac:dyDescent="0.3">
      <c r="A34" s="97"/>
      <c r="B34" s="14"/>
      <c r="C34" s="86"/>
      <c r="D34" s="94"/>
      <c r="E34" s="3"/>
      <c r="F34" s="14"/>
      <c r="G34" s="3"/>
      <c r="H34" s="95"/>
    </row>
    <row r="35" spans="1:8" ht="13.5" hidden="1" customHeight="1" thickBot="1" x14ac:dyDescent="0.3">
      <c r="A35" s="98"/>
      <c r="B35" s="86"/>
      <c r="C35" s="86"/>
      <c r="D35" s="94"/>
      <c r="E35" s="3"/>
      <c r="F35" s="14"/>
      <c r="G35" s="3"/>
      <c r="H35" s="95"/>
    </row>
    <row r="36" spans="1:8" ht="13.5" hidden="1" customHeight="1" thickBot="1" x14ac:dyDescent="0.3">
      <c r="A36" s="98"/>
      <c r="B36" s="86"/>
      <c r="C36" s="86"/>
      <c r="D36" s="94"/>
      <c r="E36" s="3" t="s">
        <v>35</v>
      </c>
      <c r="F36" s="14"/>
      <c r="G36" s="3"/>
      <c r="H36" s="95"/>
    </row>
    <row r="37" spans="1:8" ht="15" hidden="1" customHeight="1" thickBot="1" x14ac:dyDescent="0.3">
      <c r="A37" s="98"/>
      <c r="B37" s="86"/>
      <c r="C37" s="86"/>
      <c r="D37" s="94"/>
      <c r="E37" s="14"/>
      <c r="F37" s="14"/>
      <c r="G37" s="14"/>
      <c r="H37" s="95"/>
    </row>
    <row r="38" spans="1:8" ht="15" hidden="1" customHeight="1" thickBot="1" x14ac:dyDescent="0.3">
      <c r="A38" s="98"/>
      <c r="B38" s="86"/>
      <c r="C38" s="86"/>
      <c r="D38" s="94"/>
      <c r="E38" s="14"/>
      <c r="F38" s="14"/>
      <c r="G38" s="14"/>
      <c r="H38" s="95"/>
    </row>
    <row r="39" spans="1:8" hidden="1" x14ac:dyDescent="0.25"/>
    <row r="40" spans="1:8" s="7" customFormat="1" hidden="1" x14ac:dyDescent="0.25">
      <c r="A40" s="9"/>
      <c r="B40" s="9"/>
      <c r="C40" s="9"/>
      <c r="D40" s="10"/>
      <c r="F40" s="116"/>
    </row>
    <row r="41" spans="1:8" s="7" customFormat="1" hidden="1" x14ac:dyDescent="0.25">
      <c r="A41" s="9"/>
      <c r="B41" s="9"/>
      <c r="C41" s="9"/>
      <c r="D41" s="10"/>
    </row>
    <row r="42" spans="1:8" s="7" customFormat="1" ht="44.25" customHeight="1" x14ac:dyDescent="0.25">
      <c r="A42" s="9"/>
      <c r="B42" s="9"/>
      <c r="C42" s="9"/>
      <c r="D42" s="10"/>
    </row>
    <row r="43" spans="1:8" ht="14.1" customHeight="1" x14ac:dyDescent="0.25"/>
  </sheetData>
  <mergeCells count="3">
    <mergeCell ref="A1:H1"/>
    <mergeCell ref="A2:H2"/>
    <mergeCell ref="A3:H3"/>
  </mergeCells>
  <phoneticPr fontId="11" type="noConversion"/>
  <pageMargins left="0.4" right="0.48" top="0.6692913385826772" bottom="0.43307086614173229" header="0.31496062992125984" footer="0.39370078740157483"/>
  <pageSetup paperSize="9" scale="97" orientation="landscape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0"/>
  </sheetPr>
  <dimension ref="A1:I23"/>
  <sheetViews>
    <sheetView showZeros="0" tabSelected="1" zoomScale="110" zoomScaleNormal="75" zoomScaleSheetLayoutView="110" workbookViewId="0">
      <selection activeCell="M10" sqref="M10"/>
    </sheetView>
  </sheetViews>
  <sheetFormatPr defaultColWidth="9.109375" defaultRowHeight="13.2" x14ac:dyDescent="0.25"/>
  <cols>
    <col min="1" max="1" width="5.88671875" style="7" customWidth="1"/>
    <col min="2" max="2" width="13.44140625" style="7" customWidth="1"/>
    <col min="3" max="3" width="56.33203125" style="7" customWidth="1"/>
    <col min="4" max="8" width="16.6640625" style="7" hidden="1" customWidth="1"/>
    <col min="9" max="9" width="18.44140625" style="7" customWidth="1"/>
    <col min="10" max="16384" width="9.109375" style="1"/>
  </cols>
  <sheetData>
    <row r="1" spans="1:9" ht="28.5" customHeight="1" x14ac:dyDescent="0.25">
      <c r="A1" s="228" t="s">
        <v>22</v>
      </c>
      <c r="B1" s="228"/>
      <c r="C1" s="228"/>
      <c r="D1" s="228"/>
      <c r="E1" s="228"/>
      <c r="F1" s="228"/>
      <c r="G1" s="228"/>
      <c r="H1" s="228"/>
      <c r="I1" s="228"/>
    </row>
    <row r="2" spans="1:9" s="2" customFormat="1" ht="15" x14ac:dyDescent="0.25">
      <c r="A2" s="229" t="s">
        <v>54</v>
      </c>
      <c r="B2" s="229"/>
      <c r="C2" s="229"/>
      <c r="D2" s="229"/>
      <c r="E2" s="229"/>
      <c r="F2" s="229"/>
      <c r="G2" s="229"/>
      <c r="H2" s="229"/>
      <c r="I2" s="229"/>
    </row>
    <row r="3" spans="1:9" s="2" customFormat="1" ht="34.5" customHeight="1" x14ac:dyDescent="0.25">
      <c r="A3" s="225" t="s">
        <v>96</v>
      </c>
      <c r="B3" s="227"/>
      <c r="C3" s="227"/>
      <c r="D3" s="227"/>
      <c r="E3" s="227"/>
      <c r="F3" s="227"/>
      <c r="G3" s="227"/>
      <c r="H3" s="227"/>
      <c r="I3" s="227"/>
    </row>
    <row r="4" spans="1:9" ht="1.5" customHeight="1" thickBot="1" x14ac:dyDescent="0.3">
      <c r="A4" s="107" t="s">
        <v>59</v>
      </c>
      <c r="C4" s="107"/>
    </row>
    <row r="5" spans="1:9" s="12" customFormat="1" ht="52.5" customHeight="1" thickBot="1" x14ac:dyDescent="0.3">
      <c r="A5" s="57" t="s">
        <v>1</v>
      </c>
      <c r="B5" s="57" t="s">
        <v>28</v>
      </c>
      <c r="C5" s="57" t="s">
        <v>3</v>
      </c>
      <c r="D5" s="57" t="s">
        <v>19</v>
      </c>
      <c r="E5" s="57" t="s">
        <v>20</v>
      </c>
      <c r="F5" s="57" t="s">
        <v>25</v>
      </c>
      <c r="G5" s="57" t="s">
        <v>32</v>
      </c>
      <c r="H5" s="57" t="s">
        <v>33</v>
      </c>
      <c r="I5" s="57" t="s">
        <v>14</v>
      </c>
    </row>
    <row r="6" spans="1:9" s="13" customFormat="1" ht="15.75" customHeight="1" thickBot="1" x14ac:dyDescent="0.3">
      <c r="A6" s="58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58">
        <v>4</v>
      </c>
    </row>
    <row r="7" spans="1:9" s="4" customFormat="1" ht="21.9" customHeight="1" x14ac:dyDescent="0.25">
      <c r="A7" s="35">
        <v>1</v>
      </c>
      <c r="B7" s="36" t="s">
        <v>6</v>
      </c>
      <c r="C7" s="36" t="s">
        <v>2</v>
      </c>
      <c r="D7" s="37"/>
      <c r="E7" s="37"/>
      <c r="F7" s="47"/>
      <c r="G7" s="37"/>
      <c r="H7" s="47"/>
      <c r="I7" s="51">
        <f>Kosztorys!H9</f>
        <v>0</v>
      </c>
    </row>
    <row r="8" spans="1:9" s="4" customFormat="1" ht="21.9" customHeight="1" x14ac:dyDescent="0.25">
      <c r="A8" s="33">
        <v>2</v>
      </c>
      <c r="B8" s="106" t="s">
        <v>57</v>
      </c>
      <c r="C8" s="87" t="s">
        <v>44</v>
      </c>
      <c r="D8" s="32"/>
      <c r="E8" s="32"/>
      <c r="F8" s="48"/>
      <c r="G8" s="32"/>
      <c r="H8" s="48"/>
      <c r="I8" s="52">
        <f>Kosztorys!H13</f>
        <v>0</v>
      </c>
    </row>
    <row r="9" spans="1:9" s="4" customFormat="1" ht="21.9" customHeight="1" x14ac:dyDescent="0.25">
      <c r="A9" s="30">
        <v>3</v>
      </c>
      <c r="B9" s="106" t="s">
        <v>7</v>
      </c>
      <c r="C9" s="88" t="s">
        <v>8</v>
      </c>
      <c r="D9" s="32"/>
      <c r="E9" s="32"/>
      <c r="F9" s="48"/>
      <c r="G9" s="32"/>
      <c r="H9" s="48"/>
      <c r="I9" s="52">
        <f>Kosztorys!H16</f>
        <v>0</v>
      </c>
    </row>
    <row r="10" spans="1:9" s="4" customFormat="1" ht="21.9" customHeight="1" x14ac:dyDescent="0.25">
      <c r="A10" s="30">
        <v>4</v>
      </c>
      <c r="B10" s="106" t="s">
        <v>9</v>
      </c>
      <c r="C10" s="87" t="s">
        <v>10</v>
      </c>
      <c r="D10" s="32"/>
      <c r="E10" s="32"/>
      <c r="F10" s="48"/>
      <c r="G10" s="32"/>
      <c r="H10" s="48"/>
      <c r="I10" s="52">
        <f>Kosztorys!H20</f>
        <v>0</v>
      </c>
    </row>
    <row r="11" spans="1:9" s="8" customFormat="1" ht="22.5" customHeight="1" thickBot="1" x14ac:dyDescent="0.3">
      <c r="A11" s="30">
        <v>5</v>
      </c>
      <c r="B11" s="106" t="s">
        <v>58</v>
      </c>
      <c r="C11" s="87" t="s">
        <v>12</v>
      </c>
      <c r="D11" s="32"/>
      <c r="E11" s="32"/>
      <c r="F11" s="48"/>
      <c r="G11" s="32"/>
      <c r="H11" s="48"/>
      <c r="I11" s="52">
        <f>Kosztorys!H25</f>
        <v>0</v>
      </c>
    </row>
    <row r="12" spans="1:9" s="4" customFormat="1" ht="21.9" customHeight="1" thickBot="1" x14ac:dyDescent="0.3">
      <c r="A12" s="42"/>
      <c r="B12" s="43"/>
      <c r="C12" s="80" t="s">
        <v>92</v>
      </c>
      <c r="D12" s="44">
        <f t="shared" ref="D12:I12" si="0">SUM(D7:D11)</f>
        <v>0</v>
      </c>
      <c r="E12" s="44">
        <f t="shared" si="0"/>
        <v>0</v>
      </c>
      <c r="F12" s="44">
        <f t="shared" si="0"/>
        <v>0</v>
      </c>
      <c r="G12" s="44">
        <f t="shared" si="0"/>
        <v>0</v>
      </c>
      <c r="H12" s="44">
        <f t="shared" si="0"/>
        <v>0</v>
      </c>
      <c r="I12" s="54">
        <f t="shared" si="0"/>
        <v>0</v>
      </c>
    </row>
    <row r="13" spans="1:9" s="4" customFormat="1" ht="21.9" hidden="1" customHeight="1" x14ac:dyDescent="0.25">
      <c r="A13" s="35">
        <v>11</v>
      </c>
      <c r="B13" s="36"/>
      <c r="C13" s="41" t="s">
        <v>24</v>
      </c>
      <c r="D13" s="37">
        <f>D12*5%</f>
        <v>0</v>
      </c>
      <c r="E13" s="37">
        <f>E12*5%</f>
        <v>0</v>
      </c>
      <c r="F13" s="47">
        <f>F12*5%</f>
        <v>0</v>
      </c>
      <c r="G13" s="37">
        <f>G12*5%</f>
        <v>0</v>
      </c>
      <c r="H13" s="47">
        <f>H12*5%</f>
        <v>0</v>
      </c>
      <c r="I13" s="55"/>
    </row>
    <row r="14" spans="1:9" s="4" customFormat="1" ht="21.9" hidden="1" customHeight="1" x14ac:dyDescent="0.25">
      <c r="A14" s="30">
        <v>13</v>
      </c>
      <c r="B14" s="31"/>
      <c r="C14" s="34" t="s">
        <v>23</v>
      </c>
      <c r="D14" s="32">
        <f t="shared" ref="D14:I14" si="1">SUM(D12:D13)</f>
        <v>0</v>
      </c>
      <c r="E14" s="32">
        <f t="shared" si="1"/>
        <v>0</v>
      </c>
      <c r="F14" s="48">
        <f t="shared" si="1"/>
        <v>0</v>
      </c>
      <c r="G14" s="32">
        <f t="shared" si="1"/>
        <v>0</v>
      </c>
      <c r="H14" s="48">
        <f t="shared" si="1"/>
        <v>0</v>
      </c>
      <c r="I14" s="52">
        <f t="shared" si="1"/>
        <v>0</v>
      </c>
    </row>
    <row r="15" spans="1:9" s="4" customFormat="1" ht="21.9" customHeight="1" thickBot="1" x14ac:dyDescent="0.3">
      <c r="A15" s="38"/>
      <c r="B15" s="39"/>
      <c r="C15" s="81" t="s">
        <v>91</v>
      </c>
      <c r="D15" s="40">
        <f>D14*22%</f>
        <v>0</v>
      </c>
      <c r="E15" s="40">
        <f>E14*22%</f>
        <v>0</v>
      </c>
      <c r="F15" s="49">
        <f>F14*22%</f>
        <v>0</v>
      </c>
      <c r="G15" s="40">
        <f>G14*22%</f>
        <v>0</v>
      </c>
      <c r="H15" s="49">
        <f>H14*22%</f>
        <v>0</v>
      </c>
      <c r="I15" s="53">
        <f>I12*23%</f>
        <v>0</v>
      </c>
    </row>
    <row r="16" spans="1:9" s="4" customFormat="1" ht="21.9" customHeight="1" thickTop="1" thickBot="1" x14ac:dyDescent="0.3">
      <c r="A16" s="45"/>
      <c r="B16" s="16"/>
      <c r="C16" s="82" t="s">
        <v>93</v>
      </c>
      <c r="D16" s="46">
        <f>SUM(D14:D15)</f>
        <v>0</v>
      </c>
      <c r="E16" s="46">
        <f>SUM(E14:E15)</f>
        <v>0</v>
      </c>
      <c r="F16" s="50">
        <f>SUM(F14:F15)</f>
        <v>0</v>
      </c>
      <c r="G16" s="46">
        <f>SUM(G14:G15)</f>
        <v>0</v>
      </c>
      <c r="H16" s="50">
        <f>SUM(H14:H15)</f>
        <v>0</v>
      </c>
      <c r="I16" s="56">
        <f>SUM(I12+I15)</f>
        <v>0</v>
      </c>
    </row>
    <row r="17" spans="3:8" ht="50.25" customHeight="1" thickTop="1" x14ac:dyDescent="0.25">
      <c r="C17" s="3"/>
      <c r="F17" s="3"/>
      <c r="H17" s="3"/>
    </row>
    <row r="18" spans="3:8" ht="17.100000000000001" customHeight="1" x14ac:dyDescent="0.25">
      <c r="C18" s="3"/>
      <c r="F18" s="3"/>
      <c r="H18" s="3" t="s">
        <v>31</v>
      </c>
    </row>
    <row r="19" spans="3:8" ht="17.100000000000001" customHeight="1" x14ac:dyDescent="0.25">
      <c r="C19" s="3"/>
      <c r="F19" s="3"/>
      <c r="H19" s="3" t="s">
        <v>30</v>
      </c>
    </row>
    <row r="20" spans="3:8" ht="17.100000000000001" customHeight="1" x14ac:dyDescent="0.25">
      <c r="C20" s="3"/>
    </row>
    <row r="23" spans="3:8" ht="13.8" x14ac:dyDescent="0.25">
      <c r="F23" s="3"/>
    </row>
  </sheetData>
  <mergeCells count="3">
    <mergeCell ref="A1:I1"/>
    <mergeCell ref="A2:I2"/>
    <mergeCell ref="A3:I3"/>
  </mergeCells>
  <phoneticPr fontId="11" type="noConversion"/>
  <pageMargins left="0.78740157480314965" right="0.19685039370078741" top="0.70866141732283472" bottom="0.59055118110236227" header="0.47244094488188981" footer="0.55118110236220474"/>
  <pageSetup paperSize="25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Przedmiar</vt:lpstr>
      <vt:lpstr>Kosztorys</vt:lpstr>
      <vt:lpstr>ZZK OF</vt:lpstr>
      <vt:lpstr>Kosztorys!Obszar_wydruku</vt:lpstr>
      <vt:lpstr>Przedmiar!Obszar_wydruku</vt:lpstr>
      <vt:lpstr>'ZZK OF'!Obszar_wydruku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Malepszy Biuro</cp:lastModifiedBy>
  <cp:lastPrinted>2025-03-10T13:18:15Z</cp:lastPrinted>
  <dcterms:created xsi:type="dcterms:W3CDTF">2004-04-13T06:47:34Z</dcterms:created>
  <dcterms:modified xsi:type="dcterms:W3CDTF">2025-03-26T19:49:09Z</dcterms:modified>
</cp:coreProperties>
</file>