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Y:\Emilia\Rok 2025\1) 18_D_25_Kardiologia,Kard.inw.,chir.nacz unijny\2. Publikacja\"/>
    </mc:Choice>
  </mc:AlternateContent>
  <xr:revisionPtr revIDLastSave="0" documentId="13_ncr:1_{203E0F7E-9DE6-48F4-A45C-A3014D80A6CF}" xr6:coauthVersionLast="47" xr6:coauthVersionMax="47" xr10:uidLastSave="{00000000-0000-0000-0000-000000000000}"/>
  <bookViews>
    <workbookView xWindow="-120" yWindow="-120" windowWidth="29040" windowHeight="15720" xr2:uid="{289230B4-4CA1-4EBD-A720-6BB5FD33040B}"/>
  </bookViews>
  <sheets>
    <sheet name="OPZ" sheetId="1" r:id="rId1"/>
    <sheet name="ZAKUPY" sheetId="2" state="hidden" r:id="rId2"/>
  </sheets>
  <definedNames>
    <definedName name="_xlnm._FilterDatabase" localSheetId="0" hidden="1">OPZ!$A$8:$L$217</definedName>
    <definedName name="_xlnm.Print_Area" localSheetId="0">OPZ!$A$1:$Q$358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8" i="1" l="1"/>
  <c r="G277" i="1"/>
  <c r="H27" i="1"/>
  <c r="G237" i="1"/>
  <c r="H237" i="1"/>
  <c r="I254" i="1"/>
  <c r="H268" i="1"/>
  <c r="I268" i="1"/>
  <c r="G27" i="1"/>
  <c r="I354" i="1" l="1"/>
  <c r="G354" i="1"/>
  <c r="I346" i="1"/>
  <c r="I318" i="1"/>
  <c r="G318" i="1"/>
  <c r="I310" i="1"/>
  <c r="G310" i="1"/>
  <c r="G303" i="1"/>
  <c r="H277" i="1"/>
  <c r="I277" i="1"/>
  <c r="G340" i="1" l="1"/>
  <c r="H310" i="1"/>
  <c r="G346" i="1"/>
  <c r="H318" i="1"/>
  <c r="I303" i="1"/>
  <c r="H346" i="1"/>
  <c r="H340" i="1"/>
  <c r="I340" i="1"/>
  <c r="H303" i="1"/>
  <c r="H354" i="1"/>
  <c r="H254" i="1"/>
  <c r="G254" i="1"/>
  <c r="I242" i="1" l="1"/>
  <c r="G242" i="1" l="1"/>
  <c r="H242" i="1"/>
  <c r="I237" i="1" l="1"/>
  <c r="I230" i="1" l="1"/>
  <c r="H230" i="1"/>
  <c r="G230" i="1"/>
  <c r="I92" i="1" l="1"/>
  <c r="H224" i="1"/>
  <c r="I224" i="1"/>
  <c r="G224" i="1"/>
  <c r="I98" i="1"/>
  <c r="H217" i="1" l="1"/>
  <c r="I217" i="1"/>
  <c r="G213" i="1"/>
  <c r="I213" i="1"/>
  <c r="G209" i="1"/>
  <c r="I209" i="1"/>
  <c r="H205" i="1"/>
  <c r="I205" i="1"/>
  <c r="G189" i="1"/>
  <c r="I189" i="1"/>
  <c r="H165" i="1"/>
  <c r="I165" i="1"/>
  <c r="G138" i="1"/>
  <c r="I138" i="1"/>
  <c r="H109" i="2"/>
  <c r="H110" i="2" s="1"/>
  <c r="G109" i="2"/>
  <c r="J109" i="2" s="1"/>
  <c r="J110" i="2" s="1"/>
  <c r="H105" i="2"/>
  <c r="H106" i="2" s="1"/>
  <c r="G105" i="2"/>
  <c r="J105" i="2" s="1"/>
  <c r="J106" i="2" s="1"/>
  <c r="H101" i="2"/>
  <c r="I101" i="2" s="1"/>
  <c r="I102" i="2" s="1"/>
  <c r="G101" i="2"/>
  <c r="J101" i="2" s="1"/>
  <c r="J102" i="2" s="1"/>
  <c r="I201" i="1" l="1"/>
  <c r="G201" i="1"/>
  <c r="G149" i="1"/>
  <c r="I149" i="1"/>
  <c r="G185" i="1"/>
  <c r="I185" i="1"/>
  <c r="G156" i="1"/>
  <c r="I156" i="1"/>
  <c r="I122" i="1"/>
  <c r="H149" i="1"/>
  <c r="G165" i="1"/>
  <c r="G171" i="1"/>
  <c r="G161" i="1"/>
  <c r="H189" i="1"/>
  <c r="I171" i="1"/>
  <c r="H138" i="1"/>
  <c r="H171" i="1"/>
  <c r="H156" i="1"/>
  <c r="G217" i="1"/>
  <c r="H122" i="1"/>
  <c r="I161" i="1"/>
  <c r="H161" i="1"/>
  <c r="G205" i="1"/>
  <c r="H213" i="1"/>
  <c r="G122" i="1"/>
  <c r="H185" i="1"/>
  <c r="H201" i="1"/>
  <c r="H209" i="1"/>
  <c r="H102" i="2"/>
  <c r="I109" i="2"/>
  <c r="I110" i="2" s="1"/>
  <c r="I105" i="2"/>
  <c r="I106" i="2" s="1"/>
  <c r="H97" i="2"/>
  <c r="H98" i="2" s="1"/>
  <c r="G97" i="2"/>
  <c r="J97" i="2" s="1"/>
  <c r="J98" i="2" s="1"/>
  <c r="H93" i="2"/>
  <c r="I93" i="2" s="1"/>
  <c r="G93" i="2"/>
  <c r="J93" i="2" s="1"/>
  <c r="H92" i="2"/>
  <c r="I92" i="2" s="1"/>
  <c r="G92" i="2"/>
  <c r="J92" i="2" s="1"/>
  <c r="H91" i="2"/>
  <c r="I91" i="2" s="1"/>
  <c r="G91" i="2"/>
  <c r="J91" i="2" s="1"/>
  <c r="H90" i="2"/>
  <c r="G90" i="2"/>
  <c r="J90" i="2" s="1"/>
  <c r="H86" i="2"/>
  <c r="H87" i="2" s="1"/>
  <c r="G86" i="2"/>
  <c r="J86" i="2" s="1"/>
  <c r="J87" i="2" s="1"/>
  <c r="H82" i="2"/>
  <c r="I82" i="2" s="1"/>
  <c r="G82" i="2"/>
  <c r="J82" i="2" s="1"/>
  <c r="H81" i="2"/>
  <c r="I81" i="2" s="1"/>
  <c r="G81" i="2"/>
  <c r="J81" i="2" s="1"/>
  <c r="H80" i="2"/>
  <c r="G80" i="2"/>
  <c r="J80" i="2" s="1"/>
  <c r="H79" i="2"/>
  <c r="I79" i="2" s="1"/>
  <c r="G79" i="2"/>
  <c r="J79" i="2" s="1"/>
  <c r="H78" i="2"/>
  <c r="G78" i="2"/>
  <c r="J78" i="2" s="1"/>
  <c r="H77" i="2"/>
  <c r="I77" i="2" s="1"/>
  <c r="G77" i="2"/>
  <c r="J77" i="2" s="1"/>
  <c r="H76" i="2"/>
  <c r="I76" i="2" s="1"/>
  <c r="G76" i="2"/>
  <c r="J76" i="2" s="1"/>
  <c r="H75" i="2"/>
  <c r="I75" i="2" s="1"/>
  <c r="G75" i="2"/>
  <c r="J75" i="2" s="1"/>
  <c r="H74" i="2"/>
  <c r="I74" i="2" s="1"/>
  <c r="G74" i="2"/>
  <c r="J74" i="2" s="1"/>
  <c r="H73" i="2"/>
  <c r="I73" i="2" s="1"/>
  <c r="G73" i="2"/>
  <c r="J73" i="2" s="1"/>
  <c r="H72" i="2"/>
  <c r="G72" i="2"/>
  <c r="J72" i="2" s="1"/>
  <c r="H71" i="2"/>
  <c r="I71" i="2" s="1"/>
  <c r="G71" i="2"/>
  <c r="J71" i="2" s="1"/>
  <c r="H70" i="2"/>
  <c r="I70" i="2" s="1"/>
  <c r="G70" i="2"/>
  <c r="J70" i="2" s="1"/>
  <c r="H69" i="2"/>
  <c r="I69" i="2" s="1"/>
  <c r="J69" i="2"/>
  <c r="H65" i="2"/>
  <c r="H66" i="2" s="1"/>
  <c r="G65" i="2"/>
  <c r="J65" i="2" s="1"/>
  <c r="J66" i="2" s="1"/>
  <c r="H61" i="2"/>
  <c r="I61" i="2" s="1"/>
  <c r="J61" i="2"/>
  <c r="H60" i="2"/>
  <c r="I60" i="2" s="1"/>
  <c r="J60" i="2"/>
  <c r="J59" i="2"/>
  <c r="H59" i="2"/>
  <c r="I59" i="2" s="1"/>
  <c r="I97" i="2" l="1"/>
  <c r="I98" i="2" s="1"/>
  <c r="H94" i="2"/>
  <c r="J94" i="2"/>
  <c r="I90" i="2"/>
  <c r="I94" i="2" s="1"/>
  <c r="I86" i="2"/>
  <c r="I87" i="2" s="1"/>
  <c r="J83" i="2"/>
  <c r="H83" i="2"/>
  <c r="I80" i="2"/>
  <c r="I78" i="2"/>
  <c r="I72" i="2"/>
  <c r="I65" i="2"/>
  <c r="I66" i="2" s="1"/>
  <c r="H62" i="2"/>
  <c r="J62" i="2"/>
  <c r="I62" i="2"/>
  <c r="I83" i="2" l="1"/>
  <c r="H55" i="2"/>
  <c r="H56" i="2" s="1"/>
  <c r="G55" i="2"/>
  <c r="J55" i="2" s="1"/>
  <c r="J56" i="2" s="1"/>
  <c r="H51" i="2"/>
  <c r="G51" i="2"/>
  <c r="J51" i="2" s="1"/>
  <c r="H50" i="2"/>
  <c r="I50" i="2" s="1"/>
  <c r="G50" i="2"/>
  <c r="J50" i="2" s="1"/>
  <c r="H46" i="2"/>
  <c r="G46" i="2"/>
  <c r="J46" i="2" s="1"/>
  <c r="H45" i="2"/>
  <c r="I45" i="2" s="1"/>
  <c r="G45" i="2"/>
  <c r="J45" i="2" s="1"/>
  <c r="H44" i="2"/>
  <c r="I44" i="2" s="1"/>
  <c r="G44" i="2"/>
  <c r="J44" i="2" s="1"/>
  <c r="H43" i="2"/>
  <c r="I43" i="2" s="1"/>
  <c r="G43" i="2"/>
  <c r="J43" i="2" s="1"/>
  <c r="H39" i="2"/>
  <c r="I39" i="2" s="1"/>
  <c r="I40" i="2" s="1"/>
  <c r="G39" i="2"/>
  <c r="J39" i="2" s="1"/>
  <c r="J40" i="2" s="1"/>
  <c r="H38" i="2"/>
  <c r="I38" i="2" s="1"/>
  <c r="G38" i="2"/>
  <c r="J38" i="2" s="1"/>
  <c r="H37" i="2"/>
  <c r="I37" i="2" s="1"/>
  <c r="G37" i="2"/>
  <c r="J37" i="2" s="1"/>
  <c r="H36" i="2"/>
  <c r="G36" i="2"/>
  <c r="J36" i="2" s="1"/>
  <c r="H35" i="2"/>
  <c r="I35" i="2" s="1"/>
  <c r="G35" i="2"/>
  <c r="J35" i="2" s="1"/>
  <c r="H31" i="2"/>
  <c r="H32" i="2" s="1"/>
  <c r="G31" i="2"/>
  <c r="J31" i="2" s="1"/>
  <c r="J32" i="2" s="1"/>
  <c r="H27" i="2"/>
  <c r="I27" i="2" s="1"/>
  <c r="G27" i="2"/>
  <c r="J27" i="2" s="1"/>
  <c r="H26" i="2"/>
  <c r="I26" i="2" s="1"/>
  <c r="G26" i="2"/>
  <c r="J26" i="2" s="1"/>
  <c r="H25" i="2"/>
  <c r="I25" i="2" s="1"/>
  <c r="G25" i="2"/>
  <c r="J25" i="2" s="1"/>
  <c r="H24" i="2"/>
  <c r="I24" i="2" s="1"/>
  <c r="G24" i="2"/>
  <c r="J24" i="2" s="1"/>
  <c r="H23" i="2"/>
  <c r="I23" i="2" s="1"/>
  <c r="G23" i="2"/>
  <c r="J23" i="2" s="1"/>
  <c r="H22" i="2"/>
  <c r="I22" i="2" s="1"/>
  <c r="G22" i="2"/>
  <c r="J22" i="2" s="1"/>
  <c r="H21" i="2"/>
  <c r="I21" i="2" s="1"/>
  <c r="G21" i="2"/>
  <c r="J21" i="2" s="1"/>
  <c r="H20" i="2"/>
  <c r="G20" i="2"/>
  <c r="J20" i="2" s="1"/>
  <c r="H19" i="2"/>
  <c r="I19" i="2" s="1"/>
  <c r="G19" i="2"/>
  <c r="J19" i="2" s="1"/>
  <c r="H18" i="2"/>
  <c r="I18" i="2" s="1"/>
  <c r="G18" i="2"/>
  <c r="J18" i="2" s="1"/>
  <c r="H14" i="2"/>
  <c r="H15" i="2" s="1"/>
  <c r="G14" i="2"/>
  <c r="J14" i="2" s="1"/>
  <c r="J15" i="2" s="1"/>
  <c r="H10" i="2"/>
  <c r="I10" i="2" s="1"/>
  <c r="G10" i="2"/>
  <c r="J10" i="2" s="1"/>
  <c r="H9" i="2"/>
  <c r="G9" i="2"/>
  <c r="J9" i="2" s="1"/>
  <c r="J5" i="2"/>
  <c r="I5" i="2"/>
  <c r="H5" i="2"/>
  <c r="I107" i="1" l="1"/>
  <c r="G107" i="1"/>
  <c r="I117" i="1"/>
  <c r="H98" i="1"/>
  <c r="G98" i="1"/>
  <c r="J11" i="2"/>
  <c r="H28" i="2"/>
  <c r="J52" i="2"/>
  <c r="J28" i="2"/>
  <c r="H11" i="2"/>
  <c r="J47" i="2"/>
  <c r="H52" i="2"/>
  <c r="H47" i="2"/>
  <c r="H40" i="2"/>
  <c r="I55" i="2"/>
  <c r="I56" i="2" s="1"/>
  <c r="I51" i="2"/>
  <c r="I52" i="2" s="1"/>
  <c r="I46" i="2"/>
  <c r="I47" i="2" s="1"/>
  <c r="I36" i="2"/>
  <c r="I31" i="2"/>
  <c r="I32" i="2" s="1"/>
  <c r="I20" i="2"/>
  <c r="I28" i="2" s="1"/>
  <c r="I14" i="2"/>
  <c r="I15" i="2" s="1"/>
  <c r="I9" i="2"/>
  <c r="I11" i="2" s="1"/>
  <c r="H117" i="1"/>
  <c r="H107" i="1"/>
  <c r="G92" i="1" l="1"/>
  <c r="H92" i="1"/>
  <c r="G86" i="1" l="1"/>
  <c r="I86" i="1"/>
  <c r="H86" i="1" l="1"/>
  <c r="I79" i="1"/>
  <c r="G68" i="1"/>
  <c r="I68" i="1"/>
  <c r="G75" i="1" l="1"/>
  <c r="G64" i="1"/>
  <c r="I75" i="1"/>
  <c r="H79" i="1"/>
  <c r="G79" i="1"/>
  <c r="I64" i="1"/>
  <c r="H64" i="1"/>
  <c r="H75" i="1"/>
  <c r="H68" i="1"/>
  <c r="G21" i="1" l="1"/>
  <c r="I21" i="1"/>
  <c r="I33" i="1" l="1"/>
  <c r="H33" i="1"/>
  <c r="G33" i="1"/>
  <c r="H21" i="1" l="1"/>
  <c r="I41" i="1" l="1"/>
  <c r="G117" i="1"/>
  <c r="G41" i="1" l="1"/>
  <c r="H41" i="1" l="1"/>
  <c r="G16" i="1"/>
  <c r="I16" i="1"/>
  <c r="H16" i="1" l="1"/>
  <c r="I58" i="1" l="1"/>
  <c r="G58" i="1"/>
  <c r="I27" i="1" l="1"/>
  <c r="H58" i="1"/>
  <c r="I134" i="1" l="1"/>
  <c r="H134" i="1" l="1"/>
  <c r="G134" i="1"/>
</calcChain>
</file>

<file path=xl/sharedStrings.xml><?xml version="1.0" encoding="utf-8"?>
<sst xmlns="http://schemas.openxmlformats.org/spreadsheetml/2006/main" count="1605" uniqueCount="347">
  <si>
    <t xml:space="preserve">OPIS PRZEDMIOTU ZAMÓWIENIA </t>
  </si>
  <si>
    <r>
      <t xml:space="preserve">Uwaga: </t>
    </r>
    <r>
      <rPr>
        <b/>
        <i/>
        <u/>
        <sz val="10"/>
        <rFont val="Arial"/>
        <family val="2"/>
        <charset val="238"/>
      </rPr>
      <t>WYPEŁNIJ  BIAŁE  POLA</t>
    </r>
  </si>
  <si>
    <t>RAZEM:</t>
  </si>
  <si>
    <t>L.p.</t>
  </si>
  <si>
    <t>Opis</t>
  </si>
  <si>
    <t>Jednostka zamówienia</t>
  </si>
  <si>
    <t>Cena netto</t>
  </si>
  <si>
    <t>VAT</t>
  </si>
  <si>
    <t>Cena brutto</t>
  </si>
  <si>
    <t>Wartość netto</t>
  </si>
  <si>
    <t>Wartość VAT</t>
  </si>
  <si>
    <t>Wartość brutto</t>
  </si>
  <si>
    <t>Nazwa jaka będzie na fakturze</t>
  </si>
  <si>
    <t>Nr katalogowy</t>
  </si>
  <si>
    <t>Rodzaj umowy</t>
  </si>
  <si>
    <t>1 sztuka</t>
  </si>
  <si>
    <t>komis</t>
  </si>
  <si>
    <t>Ilość</t>
  </si>
  <si>
    <t xml:space="preserve">Cewniki do pomiaru cząstkowej rezerwy wieńcowej
</t>
  </si>
  <si>
    <t>komisowa</t>
  </si>
  <si>
    <r>
      <t xml:space="preserve">Balon do walwuloplastyki, posiadający średnice 15-30 mm. Długość balonu od 25-60mm. Współpracujące z prowadnikiem 0,035" i 0,038" oraz z introduktorami w rozmiarach 7-12 F w zależności od nominalnej średnicy balonu. </t>
    </r>
    <r>
      <rPr>
        <b/>
        <sz val="10"/>
        <rFont val="Arial"/>
        <family val="2"/>
        <charset val="238"/>
      </rPr>
      <t xml:space="preserve"> </t>
    </r>
    <r>
      <rPr>
        <sz val="10"/>
        <rFont val="Arial"/>
        <family val="2"/>
        <charset val="238"/>
      </rPr>
      <t xml:space="preserve">
</t>
    </r>
  </si>
  <si>
    <t>Koszulki Prowadzące do kaniulacji tętnicy udowej
Zestaw zawiera:Igłę do tętnicy udowej, jednoelementowa, odporna na zagięcia, kompatybilna z prowadnikiem 0,035’’ i 0,038’’ oraz 0,22’’ dla 4F, oraz 0,18 ‘’ dla 3 F ,zatrzask pomiędzy dilatatorem i koszulką, silikonowa zastawka uszczelniająca z bocznym kranikiem,Koszulki posiadające średnice: 3F,4F ,5F, 6F, 7F , 8F, 9F, 10F – długość 11 cm i 23 cm.</t>
  </si>
  <si>
    <t>Introduktory z zestawie z dilatatorem.
INT 12F/12cm, INT 12F/23 cm, INT 14 F/12 cm, INT 14 F/23 cm , INT16F/12 cm, INT16F/23 cm, INT18F/12 cm, INT18F/23 cm . Introduktory nie posiadają w zestawie igły ani prowadnika. Bez pierścienia platynowego.</t>
  </si>
  <si>
    <t>Pętla do usunięcia filtra czasowego. Pętla i mikropętla pojedyncze wygięta pod kątem prostym usuwania ciał obcych, zaciskowa odchodzi prostopadle pod kątem 90 stopni od trzonu wysoce radiocieniująca wykonana z pozłacanego drutu z nitinolu. Średnice od 2 do 35mm, średnice 3-5F długości pętli 125-175 cm, długość koszulki wprowadza-jącej 110 -150 cm. W komplecie: jeden cewnik, jeden introduktor i jeden torquer</t>
  </si>
  <si>
    <t>Zestawy uniwersalne do usuwanie ciał obcych  
Pętle o średnicy od 2.0mm do  30 mm
Dwupłaszczyznowe 
Rozmiar cewnika: 3- 6 Fr 
Minimalna długość cewnika 110 cm   100 cm
Minimalna długość pętli 120 cm
Możliwość chwytania bocznego
Możliwość obrotu o 360’</t>
  </si>
  <si>
    <t>Stent chromowo – kobaltowy hybrydowy uwalniający sirolimus oraz pokryty pasywnie 
Konstrukcja hybrydowa łącząca stenty pasywnie pokrywane substancją przyspieszającą gojenie naczynia, zapobiegającą wykrzepianiu na powierzchni stentu  i ograniczającą dyfuzję jonów metalicznych do ścian naczynia oraz kontrolowanie uwalniające sirolimus. Pokryte biodegradowalnym polimerem na bazie PLLA (Poly-L-Lactic Acid). Dawka leku: 50 – 250 µg w zależności od średnicy i długości. Dostępne długości: 9; 13; 15; 18; 22; 26; 30, 35 ,40 mm. Dostępne średnice: 2,25;  2,5; 2,75; 3,0; 3,5; 4,0 mm. Różne grubości strut’ów stentu (uzyskanie optymalnego poziomu elastyczności i siły radialnej) dla średnic: 0,06mm / 60µm/0,0024”dla 2,25-3,0mm (71µm wraz z polimerem); 0,08 mm /80µm /0,0031” dla 3,5-4,0mm  (91µm wraz z polimerem) Ciśnienie nominalne 10 atm.Ciśnienie RBP 16 atm. Czas biodegradacji polimeru ok. 24 miesiące.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Skracalność po rozprężeniu 0%. Możliwość doprężenia: Do 3,5 mm. dla średnic 2.25 – 3 mm. Do 4,5 mm. dla średnic 3.5 – 4 mm.</t>
  </si>
  <si>
    <t>Stent chromowo – kobaltowy hybrydowy uwalniający sirolimus oraz pokryty pasywnie  do bardzo długich zmian 
Konstrukcja hybrydowa łącząca stenty pasywnie pokrywane substancją przyspieszającą gojenie naczynia, zapobiegającą wykrzepianiu na powierzchni stentu  i ograniczającą dyfuzję jonów metalicznych do ścian naczynia oraz kontrolowanie uwalniające sirolimus. Pokryte biodegradowalnym polimerem na bazie PLLA (Poly-L-Lactic Acid).Dawka leku: 50 – 250 µg w zależności od średnicy i długości. Dostępne długości: 9; 13; 15; 18; 22; 26; 30, mm. Dostępne średnice: 2,25;  2,5; 2,75; 3,0; 3,5; 4,0 mm, Różne grubości strut’ów stentu (uzyskanie optymalnego poziomu elastyczności i siły radialnej) dla średnic:0,06mm / 60µm/0,0024”dla 2,25-3,0mm (71µm wraz z polimerem);0,08 mm /80µm /0,0031” dla 3,5-4,0mm  (91µm wraz z polimerem), Crossing profile 0,039” dla średnicy 3.0 mm., Ciśnienie nominalne 8 atm. Ciśnienie RBP 16 atm.Czas biodegradacji polimeru ok. 24 miesiące.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Skracalność po rozprężeniu 0%. Możliwość doprężenia:Do 3,5 mm. dla średnic 2.25 – 3 mm.Do 4,5 mm. dla średnic 3.5 – 4 mm.</t>
  </si>
  <si>
    <t>1 miesiąc</t>
  </si>
  <si>
    <t xml:space="preserve">Mikrocewnik do wymiany lidera z możliwością zastosowania w CTO   </t>
  </si>
  <si>
    <t xml:space="preserve">Stent uwolniający Sirolimus. Stent wycinany laserowo typu „slotted tube
dostępne średnice stentu: 2,00mm; 2,25mm; 2,5mm; 2,75mm; 3,0mm; 3,5mm; 4,0mm; 4,5mm, dostępne długości stentu: 9 mm; 13mm; 16mm; 20mm; 26mm; 33mm; 40mm, 46mm, obecny marker platynowy na każdym końcu stentu ( w sumie 2 markery)
stent uwalniający Sirolimus; sirolimus zawieszony w nośniku będącym kwasem organicznym zapewniającym równomierną i kontrolowaną dystrybucję leku na długości zmiany oraz w ścianie naczynia dawka leku 0,9µg/mm2 co odpowiada minimalnej dawce 50 µg na mniejszym stencie (2,0 x 9mm), maksymalnej dawce 395 µg na większym stencie (3,5 x 46mm) system uwalniania leku bez udziału polimeru: lek uwalniany ze specjalnych kanalików w przęsłach stentu mający bezpośredni kontakt ze ścianą naczynia (lek nie jest uwalniany do krwi)pokrycie węglem pirolitycznym zapobiegające uwalnianiu się jonów metali do krwi oraz przyspieszające endotelizację stentu brak skracania się stentu w trakcie rozprężania elastic recoil ~3% grubość ściany stentu 2.00 - 2.25: 70μm , 2.50 ‐ 2.75 ‐ 3.00 ‐ 3.50 ‐ 4.00 ‐ 4.50: 80μm, siła radialna 21,76 PSI , różna ilość cel na obwodzie stentu w zależności od średnicy: 3 cele dla średnic 2,00-3,00 mm , 4 cele dla średnic 3,5mm – 4,5mm, pacjenci mogą być bezpiecznie poddawani obrazowaniu MR bezpośrednio po implantacji stentu, przy zachowaniu warunków opisanych w instrukcji dołączonej do opakowania. Balon wykonany z poliamidu profil wejścia (entry profile) 0.017” ciśnienie nominalne 9atm, ciśnienie RBP 18atm, ciśnienie ABP 24atm, 2 markery na balonie (poza dł.użytkową balonu)specjalna konstrukcja balonu zapobiegająca efektowi „dog bone”. System dostawczy profil przejścia (crossing profile) 0,039” dla średnicy stentu 3,0mm kompatybilny z prowadnikiem 0,014”, kompatybilny z cewnikiem prowadzącym 5 F (0,058”)
długość robocza cewnika 142cm, system Rx , średnica szaftu w odcinku dystalnym 2.7F, szaft w odcinku dystalnym wykonany z poliamidu, średnica szaftu w odcinku proksymalnym -Hypotube - 1,9 F szaft w odcinku proksymalnym wykonany ze stali nierdzewnej, 2 markery, radiocieniujące umieszczone na szafcie w odcinku 90 i 100 cm od końca dystalnego                                                      </t>
  </si>
  <si>
    <r>
      <t>Mikrocewnik do przewlekłych okluzji i bifurkacji  taperowany szaft o średnicy proksymalnej 2,8 F i dystalnej 2,6 F mikrocewnik zbrojony splotem wolframowym dostępny w długościach 135 cm i 150 cm,średnica wewnętrzna końcówki 0,015”, średnica wewnętrzna szaftu 0,018”, kompatybilny z prowadnikiem 0,014”, maksymalne ciśnienie 300 psi, posiada polimerowe pokrycie hydrofilne na dystalnych 60 cm szaftu, posiada miękką, atraumatyczną i taperowaną końcówkę dostępny mikrocewnik dwukanałowy</t>
    </r>
    <r>
      <rPr>
        <b/>
        <sz val="10"/>
        <rFont val="Arial"/>
        <family val="2"/>
        <charset val="238"/>
      </rPr>
      <t xml:space="preserve">  </t>
    </r>
    <r>
      <rPr>
        <sz val="10"/>
        <rFont val="Arial"/>
        <family val="2"/>
        <charset val="238"/>
      </rPr>
      <t xml:space="preserve">                                                                                               </t>
    </r>
  </si>
  <si>
    <t>dzierżawa</t>
  </si>
  <si>
    <t>1 zestaw</t>
  </si>
  <si>
    <t>Implant do dekompresji lewego przedsionka  
Zestaw zawierający rozprężalny regulator przepływu przedsionkowego o rozmiarach kanału prze-pływu 8mm oraz 10mm, każda dostępna z 5mm oraz 10mm rozstawem dysków, trannseptalną ko-szulkę dostarczającą oraz pusher.
Całkowicie repozycjonowalny i usuwalny w trakcie zabiegu dzięki elastycznej konstrukcji plecionej z nitinolu.Kulowe sprzęgło systemu dostarczającego umożliwiające uzyskanie końcowej pozycji implantu przed jego uwolnieniem.
Skuteczność kliniczna dekompresji lewego przedsionka u pacjentów z niewydolnością serca  ( z za-chowaną oraz ze zredukowną frakcją wyrzutową) skutkującą m.in. redukcją klasy NYHA  udowod-niona w badaniu klinicznym AFR-PRELIEVE.</t>
  </si>
  <si>
    <t>Implant do zwiększenia przekrwienia biernego  
Zestaw zawierający implant do zatoki wieńcowej zamontowany na dedykowanym po-dwójnym balonie dostarczającym, cewnik implantacyjny 9F oraz zastawkę hemosta-tyczną 9F.Zakres średnic podwójnego balonu: 9.6-11.5mm (dystalny), 12.0-13.9mm (proksymal-ny). Zestaw spełniający ESC Guidelines 2019. Opublikowany 12-letni follow-up kliniczny.</t>
  </si>
  <si>
    <t>PAKIET nr 16</t>
  </si>
  <si>
    <t>PAKIET nr 17</t>
  </si>
  <si>
    <t>Balon do usuwania zwapnień. Dostępny w rozmiarach 2.5, 3.0 ,3.5 ,4.0 mm. Całkowita długość balonu 12 mm. Zestaw kompatybilny z prowadnikiem 0.014" i z introducerem 5/6 F. Długość robocza 138 cm.</t>
  </si>
  <si>
    <t>Stenty do tętnic wieńcowych powlekane substancją antyproliferacyjną- z grupy limusów . Średnica od 2.25 do 4.00mm. Długość od 9 mm do 38 mm. Średnica proksymalna „shaft’u”  mniejsza lub równa 1.9F. RBP min 16 atm, Biodegradowalny polimer. Abluminalna powłoka. Profil końcówki dystalnej  poniżej 0.018 ‘’.Kompatybilność z  rozmiarem cewnika 5 F dla wszystkich rozmiarów</t>
  </si>
  <si>
    <t>Cewniki  balonowe do predylatacji. Balony semi-compliant 
NP – 6 Atm, RBP – 16Atm dla 1,0-1,5mm 14 Atm dla 1,75-4,0mm
Profil dla balonu 1,0mm - 0,0216”, 3,0 mm - 0,031"
Przekroje balonów od 1,0 do 4,0 mm (1,0; 1,25; 1,5; 1,75; 2,0; 2,25; 2,5; 2,75; 3,0; 3,25; 3,5; 4,0 mm) Długości balonów: od 5 do 30 mm (5; 8; 10; 12; 15; 20; 30 mm) Tip 0,016", długość końcówki 1,5mm dla balonu 1,0-1,75mm 2 mm dla balonu 2,0-3,0 mm, 2,5 mm dla balonu 3,25-4,0mm. Prox shaft 1,9 Fdla 1,0-1,5mm, 2,0F dla 1,75-4,0mm distal 2,36F/2,55F/2,7F</t>
  </si>
  <si>
    <t>Mikrocewnik control ,długość użytkowa 135cm, 150cm, profil proksymalny 2,7F, dystalny 2,1F, materiał Pebax,  końcówka z wolframu o długości 6mm, pokrycie zewn 60cm hydrofilne, ID wewn. światła 0.0175", konstrukcja wewn oplot i zwoje, profil wejścia końcówki 0.0190", kompatybilny z cewnikiem prowadzącym 5F, pokrycie zewn nylon proksymalnie i Pebax (32,5cm stopniowej elastyczności w części dystalnej), światło wewn. pokryte PTFE, ID końcówki 0.0157"</t>
  </si>
  <si>
    <t>Balony typu DEB niepodatne do wielokrotnej inflacji 
balon RX  non compliant uwalniający paclitaxel (3,0ug/mm2) z hydrofilnego pokrycia
dostępne średnice 2,5; 2,75; 3,0; 3,25; 3,5; 4,0; 4,5mm, dostępne długości 10,15,20mm, NP 12BAR, RPB 22 BAR DLA 3,0mm, prox shaft 1,9F, dystalny 2,7F możliwość trzykrotnej inflacji</t>
  </si>
  <si>
    <t>TERUMO</t>
  </si>
  <si>
    <t>Prowadniki angioplastyczne – wszystkie rodzaje z końcówką roboczą wykonaną ze stali i innych stopów metali; średnica 0,014”; długość 190 i 300 cm
 końcówka prosta i w kształcie „J”; minimum 20 rodzajów (niezależnie od długości i kształtu końcówki);dostępność powłoki hydrofilnej i hydrofobowej na całej długości.
dostępne prowadniki angioplastyczne do udrożnień o różnych rodzajach sztywności części,,roboczej” (minimum 12 rodzajów);</t>
  </si>
  <si>
    <t>zakupowa</t>
  </si>
  <si>
    <t>PAKIET nr 1</t>
  </si>
  <si>
    <t xml:space="preserve">Zestawy do zamknięcia miejsca wkłucia w  tętnicach udowych 
Dostępne dla koszulek powyżej 12 F 
Możliwość zastosowania 2 urządzeń przy większej średnicy koszulki </t>
  </si>
  <si>
    <t>ABBOTT</t>
  </si>
  <si>
    <t xml:space="preserve">Kopułki do pomiaru ciśnień kompatybilne z system Sensis 
</t>
  </si>
  <si>
    <t>AESCULAP</t>
  </si>
  <si>
    <t>PAKIET nr 2</t>
  </si>
  <si>
    <t>Zestawy obłożeniowe  wraz ze sprzętem jednorazowego użytku do koronarografii i PTCA –Zestaw do koronarografii (zestaw pakowany razem, sterylnie)Skład zestawu: Serweta angiograficzna promieniowa 240-245 x 350-355 cm wykonana z trójwarstwowej włókniny sms z 2 otworami na tętnice promieniowe 12 x 8 cm oraz dodatkowo 1 otworem na tętnicę udową o średnicy 12 cm, z dwiema przezroczystymi krawędziami o szer. 58 cm do zabezpieczenia pulpitu sterowniczego.  Warstwa wysokochłonna w polu zabiegowym min. 120 x 150 cm .Odporność na przenikanie płynów w strefie krytycznej &gt; 100 cm H2O zgodnej z normą EN 13795 określającej wymagania użytkowe dla obłożeń chirurgicznych w tym zakresie dla powierzchni krytycznej. Gramatura materiału podstawowego: 47 g/m2, gramatura w strefie wzmocnionej: 99 g/m2. Serweta min. 2-warstwowa na stolik zabiegowy w rozmiarze 150-155 x 150-155 cm .Fartuch chirurgiczny wzmocniony rozm. XL wykonany z włókniny SMS o gramaturze materiału podstawowego: 50 g/m2 oraz gramaturze wzmocnienia: 50 g/m2, na przedniej części i na rękawach dodatkowa nieprzemakalna warstwa abssorpcyjna; zapinany pod szyją na rzep, rękaw zakończony elastycznym mankietem, troki złączone kartonikiem w sposób umożliwiający samodzielną aplikację z zachowaniem sterylności, nadruk rozmiaru na wewnętrznej stronie fartucha .Prześcieradło pod pacjenta min. 2 warstwowe, wzmocnione po całości o wym. 150-155 x 190-195 cm .Prowadnik naczyniowy, diagnostyczny typ J 0,035 ”dł. 175 cm powleczony PTFE .Dren ciśnieniowy dł. 200 cm z PVC, średnica światła 1.5 x 2,7 mm, wytrzymałość ciśnienia 8 BAR. Dren do podawania kontrastu męsko – męski z adapterem rotacyjnym oraz z zastawką bezzwrotną kompatybilny z kolcem do oszczędzania kontrastu o długości 180 cm 
Kolec do kontrastu z zastawką safesite, odpowietrznikiem i krótkim drenikiem z końcówką żeńską .Serweta absorpcyjna 60 x 90 cm z nieprzemakalną warstwą spodnią, oddzielnie sterylnie pakowana .Wysokochłonne serwetki do rąk, białe 30 x 40 cm - 2 szt.Skalpel bezpieczny obniżający poziom przenoszenia infekcji wskutek ran ciętych rozm.11 z przyciskiem umożliwiający obsługę jednoręczną i mechanizmem blokującym ostrze w pozycji uniemożliwiającej zakłucie, trwała blokada ostrza bez możliwości ponownego użycia, zgodne z dyrektywą 2010/32/UE , Igła iniekcyjna 23G, 0,6 x 30mm. Rampa 3-kranikowa wysokociśnieniowa testowana do ciśnienia 35 bar z adapterem rotacyjnym .Strzykawka 2-częściowa luer z zielonym tłokiem i centrycznym położeniu końcówki poj. 2 ml  - 1 szt.Strzykawka 2-częściowa luer z zielonym tłokiem i bocznym położeniu końcówki poj. 10 ml  - 2 szt.Strzykawka 3-częściowa typu luer z podwójnie uszczelnionym gumowym tłokiem, wysoce przezroczystą komorą strzykawki z czarną podziałką ułatwiającą odczyt i bocznie położoną końcówką poj. 5 ml – 1 szt. Strzykawka 3-częściowa typu luer z podwójnie uszczelnionym gumowym tłokiem, wysoce przezroczystą komorą strzykawki z czarną podziałką ułatwiającą odczyt i bocznie położoną końcówką poj. 10 ml – 1 szt.
Strzykawka 3-częściowa typu luer lock (wkręcana) z podwójnie uszczelnionym gumowym tłokiem, wysoce przezroczystą komorą strzykawki z czarną podziałką ułatwiającą odczyt i centrycznie położoną końcówką poj. 10 ml z rozszerzoną skalą do 12 ml – 1 szt. 
Aplikator do długotrwałego pobierania leków z opakowań zbiorczych typu mini spike .Łącznik z 2-ma końcówkami męskimi luer lock, do zastosowania przy podawaniu leku z jednej do drugiej strzykawki .Miseczki przezroczyste, okrągłe z podziałką o poj. 250 ml (ø 5,5 cm, wysokość 9,5-10,5cm) - 2 szt.Gaziki o wymiarach 7,5 x 7,5 cm, 8 warstwowe  - 25 szt.Powłoka ochronna z gumką typu torba 85 x 90 cm (gumka na krótszym boku) .Powłoka ochronna z gumką typu czepek 120 x 120 cm .Skład zestawu w j. polskim na etykiecie zewnętrznej .Etykiety samoprzylepne z nadrukiem w języku polskim zawierające informacje o nazwie zestawu, numerze katalogowym i datą ważności do wklejenia w dokumentację medyczną</t>
  </si>
  <si>
    <t>Y konektor 
Y-konektory do angioplastyk wieńcowych
możliwość obsługi jednoręcznej za pomocą przycisku
Maksymalna średnica wewnętrzna zastawki min. 9F
Adapter rotacyjny
Odblokowywanie za pomocą przycisku
możliwość pracy, manewrowania drutem  przy zamkniętej zastawce
Posiada zintegrowany dren przedłużający z kranikiem                                                w zestawie "tępa igła" do wprowadzania lidera i torquer</t>
  </si>
  <si>
    <t>Adaptery do symultanicznej inflacji typu „Kissing”</t>
  </si>
  <si>
    <t xml:space="preserve">Cewniki diagnostyczne do koronarografii i wentrykulografii 
Średnica od 4 F do 7F
Światło wewnętrzne nie mniejsze niż 0,47” dla cewników 5F.
Zbrojone
Atruamatyczna końcówka
Zakres krzywizn od 3.5 do 6.0 </t>
  </si>
  <si>
    <t>Kolec przelewowy do transferu płynów i leków z opakowań o dużych pojemnościach
przyrząd zakończony z obu stron kolcami zabezpieczonymi nasadkami chroniącymi przed skażeniem
długość kolca 60 - 65 mm
kolec posiadający kanał powietrzny i płynowy
w połowie długości kolca poprzeczka o dł. 3 cm stabilizująca kolec w porcie opakowania z płynem i ułatwiająca nakłucie opakowania</t>
  </si>
  <si>
    <t>Kolec do kontrastu</t>
  </si>
  <si>
    <t>Strzykawka z manometrem
maksymalne ciśnienie 30 atm
strzykawka o pojemności 20 ml
precyzyjne zwiększanie ciśnienia w balonie
budowa strzykawki umożliwia precyzyjne wykonanie inflacji jak i szybkiej deflacji
posiada zabezpieczenie przed niekontrolowaną deflacją
ergonomiczna pistoletowa  rękojeść, łatwa i wygodna w obsłudze
tarcza manometru pokryta substancją luminescencyjną – możliwość generowania precyzyjnych ciśnień w zaciemnionym pomieszczeniu.
czytelna tarcza manometru
wykonana z przezroczystego materiału</t>
  </si>
  <si>
    <t>Torquery (Światło wewnętrzne dla prowadnika min.0,010” max 0,022”)</t>
  </si>
  <si>
    <t>PAKIET nr 3</t>
  </si>
  <si>
    <t xml:space="preserve">
Wkłady strzykawkowe  200 ml do automatycznej strzykawki Medrad
</t>
  </si>
  <si>
    <t>Dreny wysokociśnieniowe 180-200 cm  do  wentrykulografii</t>
  </si>
  <si>
    <t xml:space="preserve">Cewniki do pomiaru ciśnienia zaklinowania i rzutu serca typu Swan-Ganz
kompatybilne z system Intellivu MP50
Kompatybilne z system monitorowania Siemens Sensis
Przy braku kompatybilności- konieczność dostarczenia końcówek adaptujących
</t>
  </si>
  <si>
    <t xml:space="preserve">PAKIET nr 4 </t>
  </si>
  <si>
    <t>BILLMED</t>
  </si>
  <si>
    <t>Stentgrafty do naczyń wieńcowych .Stenty pasywnie pokrywane substancją przyspieszającą gojenie naczynia, zapobiegającą wykrzepianiu na powierzchni stentu  i ograniczającą dyfuzję jonów metalicznych do ścian naczynia
Pokrycie (graft) nakładane metodą elektospun (nie plecione). Grubość pokrycia 90 µm. Dostępne długości: 15; 20; 26 mm..Dostępne średnice: 2,5; 3,0; 3,5; 4,0; 4,5; 5,0 mm. Różne grubości strut’ów stentu (uzyskanie optymalnego poziomu elastyczności i siły radialnej) dla średnic: o 0,06mm / 60µm/0,0024”dla 2,5-3,0mm;   o 0,08 mm /80µm /0,0031” dla 3,5-4,0mm ;o 0,12mm /120µm 0,0047” dla 4,5 i 5,0 mm
Crossing profile 1,19 mm (0,046”) dla średnicy 3.0 mm.,Ciśnienie nominalne 7 atm (4 – 5 mm.) - 8 (2.5 – 3.5 mm.) atm.  Ciśnienie RBP: 14 atm (4.5  - 5 mm.) – 16 atm.(2.5 – 4 mm.)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Shaft proksymalny 2.0F, dystalny 2.8 – 3.0F
Zawartość chromu w stopie konstrukcyjnym 20%, niklu 10%
Siła radialna powyżej 24 PSI
Kompatybilny z cewnikiem prowadzącym 5F (2.5 – 4 mm.,) i 6F (4.5 – 5 mm.)
Długość systemu dostarczania 140 cm.
Możliwość doprężenia:
Do 3,5 mm. dla średnic 2.5 – 3 mm.
Do 4,65 mm. dla średnic 3.5 – 4 mm.
Do 5,63 mm. dla średnic 4.5 – 5 mm.</t>
  </si>
  <si>
    <t>Introduktory typu crossover
Dostępne średnice 4F-8F. 
Długości 45cm-90cm
Wzmocnienie oplotem stalowym
Marker widoczny w skopii na końcu koszulki</t>
  </si>
  <si>
    <t>Stenty rozprężane na balonie, kompatybilne z prowadnikiem 0,035” 
Pokrycie pasywne powłoką węglika krzemu - nie aktywuje płytek krwi i fibrynogenu (zmniejsza ryzyko wykrzepiania na powierzchni stratów), ogra-nicza dyfuzję jonów metali do otaczającej tkanki (redukuje ryzyko korozji i uczulenia na nikiel) oraz przyśpiesza proces endotelializacji i gojenia naczy-nia. Materiał konstrukcyjny: stal. Długości 15, 25, 38, 56 mm. Średnice 5.0, 6.0, 7.0, 8.0, 9.0, 10.0 mm. Długości systemów dostarczania 80 cm oraz 130 – Over The Wire, 2 markery na systemie dostarczającym oznaczające pozycję stentu
Kompatybilne z introducerem 6F dla wszystkich średnic do 9 mm włącz-nie . Shaft 5F, pokryty hydrofilnie. Ciśnienie nominalne 9 atm, RBP 15 atm (dla średnic 5 – 8 mm) i 13 atm (dla średnic 9 – 10 mm). Grubość stratów stentu 160 µm dla średnic 5 – 8 mm
Konstrukcja hybrydowa - helikalna konstrukcja stentu w jego środkowej czę-ści i pierścieniowa na jego obu końcach pozwala na właściwą apozycję sten-tu do ściany naczynia i jej właściwe podtrzymywanie oraz zapobiegająca na-kładaniu się i wystawaniu drutów stentu. Wystawanie balonu (overhang) od 1.0 – 2.5 mm. Brak efektu „rybiej łuski”.Skracalność poniżej 3%</t>
  </si>
  <si>
    <t>Cewniki balonowe wysokociśnieniowe, kompatybilne z prowadnikiem 0,035” 
Kontrolowana podatność w przedziale 5 – 10%. Balon wykonany z materiału Nylon/Pebax; miękki aby nie prostować naczyń podczas inflacji
Długości: 20, 40, 60, 80, 100 mm. Dostępne średnice 3.0, 4.0, 5.0, 6.0, 7.0, 8.0, 9.0, 10.0, 12.0 mm. Dostępne długości systemów dostarczania 40 cm oraz 75 – Over The Wire , 2 markery na systemie dostarczającym oznaczające pozycję balonu
Kompatybilne z introducerem 5F (3 – 7 mm) i 6F (8 – 10 mm) oraz 7F (12 mm), Shaft 5,9F, co – axial (współosiowy). Wyposażony w urządzenie zwijające ułatwiające przejście podczas drugiej inflacji 
Ciśnienie nominalne 14 atm (średnice 3 – 8 mm,) i 12 (śr. 9 – 12 mm) , RBP do 27atm;ABP (średnie ciśnienie pęknięcia): 45 atm dla balonu 3 mm, Złożenie balonu: 3 zagięcia (ø 3 – 9 mm); 5 zagięć (ø 10 – 12 mm)</t>
  </si>
  <si>
    <t>Prowadnik ,0,018”.Dwa zakresy długości 195 i 300 cm
Końcówka prosta, dwa zakresy sztywności, proksymalnie pokryty PTFE, możliwość kształtowania końcówki</t>
  </si>
  <si>
    <t>PAKIET nr 5</t>
  </si>
  <si>
    <t>BIOTRONIK</t>
  </si>
  <si>
    <t xml:space="preserve">
Zestaw do udrożnień metodą kontrolowanego rozwarstwienia.  Cewnik typu OTW kompatybilny z prowadnikiem 0,014” do przejścia śródściennego </t>
  </si>
  <si>
    <t xml:space="preserve">Cewnik balonowy -płaski- kompatybilny z prowadnikiem 0.014” z markerami umożliwiającymi lokalizację światła naczynia </t>
  </si>
  <si>
    <t xml:space="preserve">Prowadnik do nakłucia światła naczynia dostępny w 2 długościach ( 180 i 300 cm)  </t>
  </si>
  <si>
    <t xml:space="preserve">Prowadniki 0.009” </t>
  </si>
  <si>
    <t>PAKIET nr 6</t>
  </si>
  <si>
    <t>Koszulki  wprowadzające – zestawy długie 
Średnice od 4F do 9F
Długości od 35 cm do 90 cm 
Kaniula pokryta śliską substancją  np. SLX wewnątrz i na zewnątrz
Profilowane przejście pomiędzy koszulką a poszerzaczem ułatwiające wprowadzenie koszulki</t>
  </si>
  <si>
    <t xml:space="preserve">Koszulki  wprowadzające  zbrojone – zestawy udowe 
Introducer z oplotem metalowym
Średnice od 6F do 11F
Długości od 11 cm do 23 cm
Kaniula pokryta śliską substancją  np. SLX wewnątrz i na zewnątrz
Profilowane przejście pomiędzy koszulką a poszerzaczem ułatwiające wprowadzenie koszulki </t>
  </si>
  <si>
    <t>PAKIET nr 7</t>
  </si>
  <si>
    <t>Prowadniki diagnostyczne do koronarografii 
Długość od 150 cm do 260 cm
Zakresy średnic zewnętrznych od 0,018” do 0,038”</t>
  </si>
  <si>
    <t>PAKIET nr 8</t>
  </si>
  <si>
    <t>BOSTON</t>
  </si>
  <si>
    <t>CORDIS</t>
  </si>
  <si>
    <t>Cewniki prowadzące i diagnostyczne 
Cewniki o dużej średnicy wewnętrznej: min.0,090” dla 8F, 0,081 dla 7F , 0,071" dla 6F, i 0,058” dla 5F- przy zachowaniu zbrojenia metalowego
średnice od 5F do 8F
dostępna długość cewnika 55, 90 i 110 cm (dla cewników 6F i 7F)
metalowe zbrojenie zachowujące niezmienność światła wewnętrznego na całej długości cewnika
pełna gama krzywizn, minimum 85  typów w każdej średnicy  umożliwiająca dojście z tętnicy udowej, promieniowej, dojście do by-passów
miękka atraumatyczna końcówka + marker widoczny w skopii
możliwość zamówienia cewników z otworami bocznymi
stabilność krzywizny podczas długich zabiegów</t>
  </si>
  <si>
    <t xml:space="preserve">Cewniki diagnostyczne 
Dostępne Rozmiary od  5F  - 6F,
Światło wewnętrzne cewnika:  dla 5F –0,047” ;  dla 6F –0,056”
Cewnik zbrojony podwójnym oplotem dając stabilne podparcie, prowadzenie oraz optymalną kontrolę obrotów 1:1
Miękka atraumatyczna końcówka zwiększająca widoczność w skopii;
Szeroki wybór kształtów i rozmiarów –dostępne opcje z otworami bocznymi
Dostępne długości – 100 cm ,110 cm, 125 cm (w zależności od typu krzywizny ),  Innowacyjna technologia polegająca na domieszce polimeru InSlide™ zwiększa poślizg, redukuje opory tarcia – poprawiając dostarczalność cewnika
dostępne wszystkie kształty i krzywizny ( min: JL; JR; AL.; AR ; MPA; MPB;   NOTO; 3DRC; PIG; ) min 20 krzywizn dla każdej średnicy
Krzywizny uniwersalne do kaniulacji LTW i PTW
Pamięć kształtu. Wysoka odporność na zagięcia i załamania
Ergonomiczne zakończenie ułatwia manipulacje cewnikiem
Zachowuje niezmienne światło na całej swojej długości
Wartość maksymalnego ciśnienia przepływu w cewniku – co najmniej 1100 psi </t>
  </si>
  <si>
    <t xml:space="preserve">Cewniki przedłużające i wspierające podparcie 
Średnice  6 F i 7F
Kompatybilne z cewnikami prowadzącymi Launcher </t>
  </si>
  <si>
    <t>MEDTRONIC</t>
  </si>
  <si>
    <t>PAKIET nr 9</t>
  </si>
  <si>
    <t>Opatrunek uciskowy do tętnicy promieniowej
Przezroczysta budowa zapewniająca kontrole wizualna miejsca wkłucia
Pompowana „poduszka” pozwalająca na precyzyjne uciśnięcie tętnicy bez narażania struktury nerwu</t>
  </si>
  <si>
    <t>PAKIET nr 10</t>
  </si>
  <si>
    <t>MTES</t>
  </si>
  <si>
    <t xml:space="preserve">Ilośc </t>
  </si>
  <si>
    <t>1.Prowadniki do angioplastyk wieńcowych z możliwością zastosowania w złożonych angioplastykach wieńcowych. 
Średnica 0,014”. Prowadnik wykonany ze stali nierdzewnej. Dystalna część prowadnika upleciona z 15 drutów zapewniająca wysoką odporność i doskonałą mnewrowalność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SLIPCOAT® na proksymalnych 18,5cm lub dostępne pokrycie hydrofilne SLIPCOAT® na 28 cm
Szaft prowadnika pokryty PTFE. Dostępne długości: 180cm, 190cm i 300cm. Prowadnik uniwersalny do zabiegów prostych i w naczyniach o krętej anatomii, zabiegów w ciasnych zmianach, oraz dostępu retrograde</t>
  </si>
  <si>
    <t>PAKIET nr 11</t>
  </si>
  <si>
    <t>Osłona radiologiczna  do zabiegów z dostępu udowego 
sterylna osłona do zabiegów interwencyjnych z materiałem pochłaniającym promieniowanie;
do stosowania w pracowniach radiologii interwencyjnej, kardiologii interwencyjnej i elektrofizjologii jako osłona zastępcza lub pomocnicza przy zabiegu;
wykonana z bizmutu i antymonu, nie zawiera ołowiu;
pochłania do 95% rozproszonego promieniowania;
rozmiar: 12,5" x 16,5", uniwersalny;</t>
  </si>
  <si>
    <t>Osłona radiologiczna do zabiegów z dostępu promieniowego 
sterylna osłona używana przy zabiegach z dostępu radialnego z materiałem pochłaniającym promieniowanie;
zapewnia doskonałą ochronę zarówno przy projekcjach AP jak i skośnych;
rozcięcie wzdłuż dłuższego boku pozwala odsuwać część osłony w zależności od potrzeb przy różnych projekcjach, przy jednoczesnym zapewnieniu maksymalnej ochrony przed promieniowaniem dla operatora;
wykonana z bizmutu i antymonu, nie zawiera ołowiu;
pochłania do 95% rozproszonego promieniowania;
rozmiary: 14,5" x 16,5";</t>
  </si>
  <si>
    <t xml:space="preserve"> Pompa i napęd  do aterektomii orbitalnej
zawiera mechanizm pompujący roztwór soli fizjologicznej dostarcza zasilanie urządzenia posiada wbudowaną funkcję powiadomienia dźwiękowego, głębokość - &lt;30,6 cm (12,0 cali), wysokość - 20,3 cm (8,0 cali), szerokość - 25,4 cm (10,0 cali), waga - &lt;5,0 kg (11 funtów długość przewodu zasilania od pompy OAS do gniazda sieciowego - 6,1 m (20 ft) obudowa zewnętrzna - Plastik ABS</t>
  </si>
  <si>
    <t xml:space="preserve">System do aterektomii orbitralnej. System składający się z cewnika z ekscentrycznie umieszczoną diamentową koroną i platformy sterującej; średnica korony 1,25 [mm], długość cewnika 135 [cm] ± 8 [cm]. Sterowanie pracą systemu za pomocą przycisków umieszczonych na platformie sterującej.
</t>
  </si>
  <si>
    <t xml:space="preserve">Prowadnik do aterektomi orbitalnej 
Prowadnik nitinolowy, o średnicy proksymalnej 0,012 [''] i dystalnej 0,014 [''], oplot platynowo-wolframowy, długość prowadnika min. 325 [cm],  tip load 1,0 [g], flex tip, współpracujący z systemem do aterektomii orbitalnej
</t>
  </si>
  <si>
    <t>Lubrykant do aterektomi orbitalnej</t>
  </si>
  <si>
    <t>PROCARDIA</t>
  </si>
  <si>
    <t xml:space="preserve">Cewnik prowadzący bezkoszulkowy 
cewnik prowadzący do PTCA, cewnik przeznaczony do zabiegów z dojścia promieniowego, dostępne średnice: 6,5 F; 7,5 F i 8,5 F,duże średnice wewnętrzne: 0,070” dla 6,5 F; 0,081” dla 7,5 F i 0,090” dla 8,5 F, pokrycie hydrofilne, światło wewnętrzne pokryte PTFE dzięki splotowi wykonanemu z 8 szerokich drutów i 8 wąskich cewnik posiada doskonałą popychalność, elastyczność i obrót, jest także niezwykle odporny na zagięcia i załamania ,kompatybilny z prowadnikiem 0,035”, dostępna szeroka gama krzywizn: Judkins Lewy, Judkins Prawy, Amplatz Left, Special Curve, Hockey Stick, Power Backup, Super Power Backup, Multipurpose, długość 100 cm                                                                    </t>
  </si>
  <si>
    <t>zakup</t>
  </si>
  <si>
    <t xml:space="preserve">Zestaw do nakłucia tętnicy promieniowej 
Zawiera: introduktor, dylator, prowadnik 0,018” i igłę 20G lub 21G x 4cm z wypukłym indykatorem i  strzałką wskazującą właściwe ułożenie ostrza do nakłucia tętnicy. Dostępny atraumatyczny prowadnik stalowy 0,025” z podwójną końcówka roboczą: prostą lub J
Długość 7 cm, 11 cm, 16 cm, 23 cm, Średnica 4F – 6F, Długość prowadnika 40 cm, dostępny prowadnik 50 cm, Prowadnik ze stali nierdzewnej. Gładkie przejście pomiędzy koszulką i dylatorem. Dostępna wersja hydrofilna z urządzeniem ułatwiającym wprowadzenie prowadnika do igły.Dostępna wersja z igłą dwuczęściową.Posiada szczelną zastawkę hemostatyczną. Ramię boczne zakończone kranikiem. Obrotowe ucho do szwu chirurgicznego. Dylator z zatrzaskiem. Rozmiary kodowane kolorami. Duże światło wewnętrzne                                                                                               </t>
  </si>
  <si>
    <r>
      <t>Koszulki  wprowadzające – zestawy udowe 
Średnice od 4F do 11F
Długości od 11 cm do 23 cm 
Kaniula pokryta śliską substancją  np. SLX wewnątrz i na zewnątrz
Profilowane przejście pomiędzy koszulką a poszerzaczem ułatwiające wprowadzenie koszulki</t>
    </r>
    <r>
      <rPr>
        <b/>
        <sz val="10"/>
        <rFont val="Arial"/>
        <family val="2"/>
        <charset val="238"/>
      </rPr>
      <t xml:space="preserve"> </t>
    </r>
    <r>
      <rPr>
        <sz val="10"/>
        <rFont val="Arial"/>
        <family val="2"/>
        <charset val="238"/>
      </rPr>
      <t xml:space="preserve">                                                                                               </t>
    </r>
  </si>
  <si>
    <t xml:space="preserve">Igła angiograficzna 
18G. Długość 7 cm                                                                                               </t>
  </si>
  <si>
    <t xml:space="preserve">Prowadniki specjalistyczne do przelekle zamkniętych tętnic.Średnica 0,014” .Prowadnik wykonany ze stali nierdzewnej
Dostępna sztywność końcówek:0,5g; 0,6g; 0,8g; 1,0g;Dostępne końcówki cieniujące : 3cm, 16cm (platyna). Dostępne kształty końcówek: prosty z możliwością kształtowania dystalnych 2cm, j oraz pre-shaped. Dostępny prowadnik z płaszczem polimerowym na dystalnej części prowadnika o długoścI 20cm. Dostępny prowadnik z pokryciem hydrofilnym na dystalnych 40cm. Dostępna średnica końcówki : 0,010” dostępne długości: 180cm, 190 cm, 300 cm                                                                                              </t>
  </si>
  <si>
    <t xml:space="preserve">Prowadnik sterowalny przeznaczony do zwapniałych i rozlanych zmian, udrożnień z dostępu retrograde i antegrade, ciasnych oraz krętych naczyń. Dostępne średnice: 0,010”; 0,014” 
Dostępne końcówki robocze taperowane do 0,010”; 0,011”; 0,012”
Prowadnik wykonany ze stali nierdzewnej . Dostępny prowadnik z wydłużoną, taperowaną końcówką dystalną, ułatwiającą penetrację zmiany. Dostępny prowadnik z dystalną częścią uplecioną z 8 drutów zapewniającą wysoką odporność i doskonałą manewrowalność oraz czucie prowadnika. Rdzeń prowadnika wykonany z jednego kawałka drutu. Dostępne prowadniki o sztywności końcówki 1,7g; 3,0g; 3,5g; 4,5g; Dostępna końcówka cieniująca: 3cm(platyna), 15cm (platyna), Dostępny kształt końcówki: prosta, pre-shape.Dostępne pokrycie hydrofilne na dystalnych 40cm; 50 cm; 170 cm. Dostępne długości: 190cm; 200cm; 300cm; 330 cm. Przeniesienie obrotu 1:1. Prowadnik dedykowany do zabiegów CTO. Dostępny prowadnik z płaszczem polimerowym na dystalnej części prowadnika o długości 20cm. Dostępny prowadnik z pokryciem hydrofilnym na dystalnych 40cm .Dostępna średnica końcówki : 0,009” i 0,010”.Dostępne długości: 180cm, 190cm, 300cm, </t>
  </si>
  <si>
    <t>Prowadnik do udrożnień z zastosowaniem techniki eksteranalizacji i użycia nasierdziowych kolaterali, średnica 0,014”prowadnik wykonany ze stali nierdzewnej dystalna część prowadnika upleciona z 19 drutów zapewniająca wysoką odporność i doskonałą manewrowalność oraz czucie prowadnika rdzeń prowadnika wykonany z jednego kawałka drutu sztywność końcówki 0,3g ,długość oplotu 19 cm, końcówka cieniująca 3cm (platyna), kształt końcówki: pre-shape , pokrycie hydrofilne na dystalnych 52cm, pokrycie PTFE na części proksymalnej szaftu, dostępne długości: 190cm i 300cm, prowadnik do złożonych zabiegów PCI, szczególnie do przechodzenia przez bardzo ciasne i kręte zmiany oraz do dostępu retrograde (przechodzenie przez kolaterale)</t>
  </si>
  <si>
    <t xml:space="preserve">Mikrocewnik OTW wspierający dla prowadników wieńcowych 0,014” oraz do iniekcji precyzyjnych ilości kontrastu 
Budowa 5-cio warstwowa ze spiralnym, przeciwstawnie nawiniętym podwójnym zbrojeniem, wewnętrzne uzupełnione warstwą PTFE na całej długości końcówki roboczej. Dostępne długości: 135cm i 150cm. Kompatybilny z cewnikami 5F lub większymi. Po-krycie hydrofilne 60 cm. Dostępne minimum  cztery wersje w zależności od charakteru zmiany , w tym wersja gwintowana do do twardych zmian. Zakres średnic: 2,2F do 2.9 F </t>
  </si>
  <si>
    <t>PAKIET nr 12</t>
  </si>
  <si>
    <t>TELEFLEX</t>
  </si>
  <si>
    <t>Opatrunek uciskowy do tętnicy promieniowej 
Przeżroczysta budowa zapewniająca kontrolę wizualna miejsca wkłucia
Pompowana „poduszka” pozwalająca na precyzyjne uciśnięcie tętnicy bez narażania struktury nerwu</t>
  </si>
  <si>
    <t xml:space="preserve">Zestaw do nakłucia tętnicy promieniowej
Zawiera: introduktor, dylator, prowadnik 0,025” i igłę 20G x 5.1cm lub prowadnik 0,018” i igłę 20G x 5.1cm, Długość 10, 16, 25 cm, Średnica 4F,37 5F, 6F, Długość prowadnika 45 cm dla średnicy 0,025” lub 40 cm dla średnicy 0,018”, Dostępny prowadnik z końcówką prostą i J „double ended”.Gładkie przejście pomiędzy koszulką i dylatorem. Posiada szczelną zastawkę hemostatyczną. Ramię boczne zakończone kranikiem. Obrotowe ucho do szwu chirurgicznego. Dylator z zatrzaskiem
Rozmiary kodowane kolorami </t>
  </si>
  <si>
    <t xml:space="preserve">Zestaw do nakłucia tętnicy promieniowej pozwalający na zwiększenie średnicy cewnika prowadzącego
Zawiera: introduktor, dylator, prowadnik 0,025” i igłę 20G x 4cm lub prowadnik 0,018” i igłę 21G x 4cm. Długość 7 cm i 11 cm, Cieńka ścian pozwalająca na wprowadzenie cewnika 7F do koszulki 6 F. Średnica 4F, 5F, 6F.Długość prowadnika 50 cm dla średnicy 0,025” lub 40 cm dla średnicy 0,018”. Dostępny prowadnik z końcówką prostą i J „double ended”. Prowadnik  plastikowy. Gładkie przejście pomiędzy koszulką i dylatorem. Posiada szczelną zastawkę hemostatyczną. Ramię boczne zakończone kranikiem. Obrotowe ucho do szwu chirurgicznego. Dylator z zatrzaskiem. Rozmiary kodowane kolorami. Duże światło wewnętrzne </t>
  </si>
  <si>
    <t xml:space="preserve">Zestawy do zamknięcia miejsca wkłucia w  tętnicach udowych 
Dostępne dla koszulek 6F i 8F </t>
  </si>
  <si>
    <t>PAKIET nr 13</t>
  </si>
  <si>
    <t xml:space="preserve">Test do oznaczania czasu krzepliwości krwi  ACT Plus APTT, PT, ACT LR przeznaczone do pomiaru na aparacie Hemochron Signature ELITE (opakowanie 45 sztuk) </t>
  </si>
  <si>
    <t>WERFEN</t>
  </si>
  <si>
    <t>PAKIET nr 14</t>
  </si>
  <si>
    <t>Zestaw do hipotermii terapeutycznej, 
Zestaw do termoregulacji pacjenta metodą śródnaczyniową z wymiennikiem ciepła
W skład zestawu wchodzi cewnik Foleya z czujnikiem temperatury 16 lub 18 F
Cewniki ICY o długości 38 i 45 cm
Cewniki kompatybilne z aparatem  firmy Zoll Thermogard XP, który jest własnością szpitala.</t>
  </si>
  <si>
    <t>PAKIET nr 15</t>
  </si>
  <si>
    <t>PARAMEDICAL</t>
  </si>
  <si>
    <r>
      <t>Stenty bez polimeru dla pacjentów o podwyższonym ryzyku krwawienia 
Platforma stentu wykonana ze stopu kobaltowo-chromowego, substancja czynna biolimus A9, stent bez polimeru. Długość uzytkowa: 142 cm  , rejestracja jako „drug eluting stent” (stent uwalniający lek), grubość strutu 84/88 μm. Dostępne długości stentu:  9, 11, 14, 18, 24, 28, 33, 36mm. Dostępne średnice: od 2.25, 2.50, 2.75, 3.00, 3.50, 4.00 mm. Profil przejścia: 0.041‘‘. Ultraniski profil wejścia: 0.016‘‘. Stent zamontowany na balonie semi-compliant. Zgodność z cewnikiem prowadzącym 0,014“ Ciśnienie nominalne balonu: 8 atm , RBP:  16 atm dla 2.25 – 3.00 oraz 14 atm  dla 3.50 – 4.00 mm, dobra widoczność w skopii, giętki, hydrofilny</t>
    </r>
    <r>
      <rPr>
        <b/>
        <sz val="11"/>
        <rFont val="Arial"/>
        <family val="2"/>
        <charset val="238"/>
      </rPr>
      <t xml:space="preserve"> </t>
    </r>
    <r>
      <rPr>
        <sz val="11"/>
        <rFont val="Arial"/>
        <family val="2"/>
        <charset val="238"/>
      </rPr>
      <t xml:space="preserve">                    </t>
    </r>
  </si>
  <si>
    <t>POLIMED</t>
  </si>
  <si>
    <t>Cewniki balonowe do kontrpulsacji  
Pojemność  balonu 30 i 40 ml,50cc
Średnica koszulki 8F
Cewnik zbrojony metalowym oplotem, odporny na załamania.
Dwie prowadnice w zestawie z końcówką J
Kompatybilne z pompa do kontrpulsacji produkcji Datascope</t>
  </si>
  <si>
    <t>1 szt</t>
  </si>
  <si>
    <t>Platynowe coile z hydrożelem
Spirale embolizacyjne obwodowe; z rozszerzalnym polimerem hydrożelowym, zapewniającym trwałą i stabilną mechaniczną embolizację;
o zmniejszonej podatności na gromadzenie skrzepliny
odłączalne termoelektrycznie
dostępne w systemie 0,018”, średnice pętli od 2mm do 20mm długości od 2 do 40 cm
oraz w systemie 0,035”, średnice od 4mm do 20mm długości od 7 do 39 cm
Dostępne małe rozmiary: 2mm x 2cm / 2mm x 4cm / 3mm x 4cm / 3mm x 8cm</t>
  </si>
  <si>
    <t xml:space="preserve">Cewniki balonowe uwalniające lek antyproliferacyjny 
Lek Paclitaxel - dawka 3µg/mm² powierzchni balonu
Cewnik balonowy typ monorail, semi - compliant
Zgodność z cewnikiem prowadzącym 5F
Standardowe średnice cewnika balonowego między  2,00 - 4,00 mm
Standardowe  długości między: 10 - 40 mm
Potwierdzone klinicznie zastosowanie w leczeniu zmian de novo z min. 12 miesięczną obserwacją (załączyć dokumentację)
Bezpieczeństwo i skuteczność użycia poparte min. 4 wieloośrodkowymi randomizowanymi badaniami klinicznymi w leczeniu ISR (załączyć dokumentację)
Shaft proksymalny 1,9F, shaft dystalny 2,5F dla wszystkich rozmiarów 
długość uzytkowa 145 cm </t>
  </si>
  <si>
    <t xml:space="preserve"> Zestawy do nakłucia tętnicy promieniowej, koszulki cienkościenne umożliwiające wprowadzenie cewnika prowadzącego o 1F większego niż rozmiar zewnętrzny koszulki, dostępnych w rozmiarach 5,6,7F i długościach 10 cm, 16cm, w zestawach z prowadnikiem 0,025”, 0,021”, 0,018” i kompatybilnych igłami 22G, 21G, 20G, prowadniki o długości 45cm i 80cm dla długich koszulek, bez obrotowego ucha do szwu</t>
  </si>
  <si>
    <t xml:space="preserve"> Zestawy do nakłucia tętnicy promieniowej z prowadnikiem prostym stalowym i/lub polimerowym typu mini spring z jedną końcówką roboczą, o długości całkowitej 45cm, dostępne długości koszulek 7cm, 10cm oraz dodatkowo 16cm i 25cm (prowadnik dł. 80cm), w zestawach z kompatybilną igłą metalową i/lub polimerową, dostępne prowadniki 0,018” i igła 22G; 0,021”i igła 21G; 0,025” i igła 20G do wyboru.</t>
  </si>
  <si>
    <t>System rurek o wytrzymałości do 1200 PSI
Strona ciśnieniowa:
Strona CM (długość 160 mm, objętość napełnienia 0,4 ml)
Strona NaCl (długość 160 mm, objętość napełnienia 0,4 ml)
Strona ssąca:
Strona CM zielona (długość 1000 mm, objętość napełnienia 5,7 ml)
Strona NaCl biała (długość 1000 mm, objętość napełnienia 6 ml)
2x Komora kroplowa z ostrzem (objętość napełnienia – 10 ml)</t>
  </si>
  <si>
    <t xml:space="preserve">Prowadnik .0,014” 
Długość 180cm 
Dostępny przedłużacz o dł. 150cm 
Dostępne sztywności 0,6g; 1g; 3,6g 
Min. 4 rodzaje + przedłużacz 
Budowa typu duo-core zwiększająca precyzję wykonywanych zabiegów 
Materiał wykonania nitinol + stal szlachetna z dystalnym pokryciem hydrofilnym na 25 cm
Końcówka prosta zaokrąglona z platynowym markerem, pokryta warstwą silikonem na 2mm końcu. W wersji do krętych naczyń końcówka pokryta hydrofilnie.Część proksymalna pokryta teflonem (PTFE).
Wszystkie prowadnik z końcówką kształtowalną, z dystalnym rdzeniem nitinolowym na 40cm. Kształtowalny nitinolowy tip na 10 mm z oplotem oraz 14mm dla prowadnika o zwiększonej hydrofilności. 
Dostępny prowadnik o zwiększonej hydrofilności. 
Końcówka widoczna w skopii na długości 3cm </t>
  </si>
  <si>
    <r>
      <t>Cewniki balonowe do PTCA 
cewniki balonowe semi-compliant (półpodatne) powłoka hydrofilna, odporna na zadrapania i uszkodzenia podczas doprężania stentu;
system monorail;profil przejścia (crossing profile) - 0,021 cala dla balonika Ø 3.0 mm;profil wejścia (entry profile) - 0,017  cala dla balonika  Ø 3.0 mm;długości balonika: 6, 8, 12, 15, 20, 25, 30 mm różne średnice balonika: od 1.2 do 5.0 mm zmieniające się co 0,25 mm w zakresie średnic 2,0- 4,0mm; ciśnienie nominalne – 8 atm dla wszystkich rozmiarów, ciśnienie RBP - 14 atm dla wszystkich rozmiarów ;cewniki balonowe non-compliant (wysokociśnieniowe);powłoka hydrofilna, odporna na zadrapania i uszkodzenia podczas doprężania stentu;system monorail;profil prze</t>
    </r>
    <r>
      <rPr>
        <sz val="10"/>
        <color theme="1"/>
        <rFont val="Arial"/>
        <family val="2"/>
        <charset val="238"/>
      </rPr>
      <t>jścia (crossing profile) - 0,036 cala</t>
    </r>
    <r>
      <rPr>
        <sz val="10"/>
        <rFont val="Arial"/>
        <family val="2"/>
        <charset val="238"/>
      </rPr>
      <t xml:space="preserve"> dla balonika Ø 3.0 mm; profil wejścia (entry profile) -</t>
    </r>
    <r>
      <rPr>
        <sz val="10"/>
        <color theme="1"/>
        <rFont val="Arial"/>
        <family val="2"/>
        <charset val="238"/>
      </rPr>
      <t xml:space="preserve"> 0,020 cala dla balonika Ø 3.0 mm;długości balonika: 6, 8, 12, 15, 20, 25 mm; różne średnice balonika od 1,5 - 6.0 mm zmieniające się co 0,25 mm w zakresie  średnic 2.0 - 4.0mm; ciśnienie nominalne - 12 atm dla wszystkich rozmiarów 1,5 - 5,0 mm i 14 atm dla rozmiarów 5,5 i 6,0 mm; ciśnienie RBP - 18 atm dla wszystkich rozmiarów </t>
    </r>
  </si>
  <si>
    <t>Cewniki balonowe uwalniające lek antyproliferacyjne  
Lek Sirolimus w dawce 4 µg/ mm2 
Cewnik balonowy typ monorail, semi - compliant
Zgodność z cewnikiem prowadzącym 5F
Standardowe średnice cewnika balonowego między  2,00–  -4,00 mm
Standardowe  długości między   10 - 40 mm</t>
  </si>
  <si>
    <t xml:space="preserve">
Wkłady strzykawkowe  200 ml do automatycznej strzykawki Wkład jednorazowego użytku o wytrzymałości do 1200 PSI
Objętość resztkowa max: 3 ml
</t>
  </si>
  <si>
    <t>Dreny wysokociśnieniowe 180-200 cm  do  wentrykulografii o wytrzymałości do 1200 PSI</t>
  </si>
  <si>
    <t>Koszulki  wprowadzające – zestawy długie 
Średnice od 4F do 9F
Długości od 35 cm do 90 cm 
Kaniula pokryta śliską substancją  np. SLX wewnątrz i na zewnątrz
Profilowane przejście pomiędzy koszulką a poszerzaczem ułatwiające wprowadzenie koszulki. Koszulki/introduktory długie, dostępne średnice od 4 do 9 F, dostępne długości 35cm, 45cm, 55cm, 70cm i 90cm. Duża średnica wewnętrzna przy zminimalizowanej grubości ścian koszulki. Odporna na zginanie kaniula wykonana z polietylenu. Zastawka silikonowa sześciopłatkowa nienaruszająca hemostazy zastawki. Atraumatyczna i nieprzepuszczająca promieniowania rentgenowskiego końcówka dystalna 3mm umożliwiająca precyzyjne umieszczenie. Płynne przejście pomiędzy kaniulą a rozszerzaczem. Zatrzask pomiędzy dilatatorem i koszulką.</t>
  </si>
  <si>
    <t>Prowadniki diagnostyczne do koronarografii 
Długość od 150 cm do 260 cm
Zakresy średnic zewnętrznych od 0,018” do 0,038”. Prowadnik diagnostyczny o standardowej sztywności pokryty PTFE, co ułatwia manewrowanie i zmniejsza siłę potrzebną do wprowadzenia i usunięcia prowadnika. Zdolność do przechodzenia przez kręte, zmienione chorobowo naczynia. Końcówka atraumatyczna, dwa typy ukształtowania - prosta i "J". Możliwość prostowania palcami. Dostępne długości 80, 150, 175, 220 i 260 cm. Dostępne średnice .018", .021", .025", .032", 035", .038" oraz .065".</t>
  </si>
  <si>
    <r>
      <t>Zestaw do nakłucia tętnicy promieniowej 
Zawiera: introduktor, dylator, prowadnik 0,018” i igłę 20G lub 21G x 4cm z wypukłym indykatorem i  strzałką wskazującą właściwe ułożenie ostrza do nakłucia tętnicy. Dostępny atraumatyczny prowadnik stalowy 0,025” z podwójną końcówka roboczą: prostą lub J
Długość 7 cm, 11 cm, , Średnica 4F – 6F, Długość prowadnika 40 cm, dostępny prowadnik 50 cm, Prowadnik ze stali nierdzewnej. Gładkie przejście pomiędzy koszulką i dylatorem.</t>
    </r>
    <r>
      <rPr>
        <sz val="10"/>
        <color rgb="FFC00000"/>
        <rFont val="Arial"/>
        <family val="2"/>
        <charset val="238"/>
      </rPr>
      <t>.</t>
    </r>
    <r>
      <rPr>
        <sz val="10"/>
        <rFont val="Arial"/>
        <family val="2"/>
        <charset val="238"/>
      </rPr>
      <t xml:space="preserve">Posiada szczelną zastawkę hemostatyczną. Ramię boczne zakończone kranikiem. Obrotowe ucho do szwu chirurgicznego. Dylator z zatrzaskiem. Rozmiary kodowane kolorami. Duże światło wewnętrzne                                                                                               </t>
    </r>
  </si>
  <si>
    <t xml:space="preserve">Prowadnik do aterektomi orbitalnej 
Prowadnik nitinolowy, o średnicy proksymalnej 0,012 [''] i dystalnej 0,014 [''], oplot platynowo-wolframowy, długość prowadnika min. 325 [cm],  tip load 1,0 [g], flex tip, współpracujący z systemem do aterektomii orbitalnej. Prowadnik pasujący do systemu aterektomii orbitralnej 
</t>
  </si>
  <si>
    <t>Lubrykant do aterektomi orbitalnej pasujący do systemu aterektomii orbitralnej.</t>
  </si>
  <si>
    <t xml:space="preserve">Kontroler do odłączania coili
Elektryczny kontroler przeznaczony do odłączania coili.
Urządzenie wyposażone w ogniwo paliwowe – akumulator, w kształcie rękojeści z przyciskiem diodą informującą o prawidłowym podłączeniu i uwolnieniu coili.
Urządzenie jednorazowe, pakowane sterylnie, kompatybilne z oferowanymi coilami. Wyrób medyczny CE </t>
  </si>
  <si>
    <t>Prowadniki dedykowane do zabiegów CTO . Profil przejścia 0,014” Dostępne końcówki taperowane o średnicy: 0,011”; 0,012”. Prowadnik wykonany ze stali nierdzewnej. Prowadniki o zwiększonej odporności przeciw utknięciu i złamaniu w zmianie. Rdzeń zbudowany z jednego kawałka drutu. Dystalna cześć rdzenia wzmocniona oplotem z 6 drutów – technologia ACT ONE .Oplot zewnętrzny składający się z 8 splotów drutów, każdy ze splotów zbudowany jest z 7 drutów. Prowadniki z dystalną częścią uplecioną z 63 drutów. Dostępne sztywności końcówki: 2 g, 4 g, 6 g. Dostępna końcówka cieniująca: 15 cm. Kształt końcówki pre-shape. Dostępne pokrycie hydrofilne na dystalnych 40 cm. Dostępne długości: 190 cm; 300 cm. Prowadniki dedykowane do złożonych i przewlekłych okluz ( 1 op 5 szt)</t>
  </si>
  <si>
    <t>Prowadniki sterowalne do zabiegów CTO . Dostępne średnice 0,010” i 0,014”. Prowadnik wykonany ze stali nierdzewnej. Dostępny prowadnik z dystalną częścią uplecioną z 8 drutów zapewniającą wysoką odporność i doskonałą manewrowalność oraz czucie prowadnika. Rdzeń prowadnika wykonany z jednego kawałka drutu. Dostępne prowadniki o sztywności końcówki 3,0g; Dostępna końcówka cieniująca: 3cm; 11cm . Dostępny kształt końcówki: prosta, pre-shape  . Dostępne pokrycie hydrofilne na dystalnych: 40cm; 41cm; 50cm; 170cm. Dostępne długości: 180cm, 190cm; 200cm; 300cm; 330cm. Przeniesienie obrotu 1:1. Prowadnik dedykowany do zabiegów CTO.</t>
  </si>
  <si>
    <t xml:space="preserve">Prowadniki specjalistyczne do przelekle zamkniętych tętnic.Średnica 0,014” .Prowadnik wykonany ze stali nierdzewnej. Dostępna sztywność końcówek:0,5g; 0,6g; 0,8g; 1,0g;Dostępne końcówki cieniujące : 3cm, 16cm (platyna). Dostępne kształty końcówek: prosty z możliwością kształtowania dystalnych 2cm, j oraz pre-shaped. Dostępny prowadnik z płaszczem polimerowym na dystalnej części prowadnika o długoścI 20cm. Dostępny prowadnik z pokryciem hydrofilnym na dystalnych 40cm. Dostępna średnica końcówki : 0,010” dostępne długości: 180cm, 190 cm, 300 cm                                                                                              </t>
  </si>
  <si>
    <t xml:space="preserve">Introduktor do nakłucia tętnicy udowej z prowadnikiem i igłą . Zawiera introduktor, dylator, prowadnik 0,035” lub 0,038” oraz igłę 18G x 7 cm.  Długość 11 cm. Średnica 5F, 6F, 7F, 8F (dla 0,035”) 5F, 6F (dla 0,038”).  Długość prowadnika 50 cm.Gładkie przejście pomiędzy koszulką i dylatorem.Posiada szczelną zastawkę hemostatyczną.Ramię boczne zakończone kranikiem. Obrotowe ucho do szwu chirurgicznego.Rozmiary kodowane kolorami                                                                                                    </t>
  </si>
  <si>
    <t>Sterylna osłona używana przy zabiegach z dostępu radialnego. Materiał: bizmut i antymon. Bez ołowiu, lateksu i winylu. Skuteczność tłumienia promieniowania przy 90 kVp.Poziom ochrony odpowiada produktom z 0,25mm ołowiu.Pochłania do 95% rozproszonego promieniowania.Materiał pochłaniający promieniowanie obejmuje całą płaszczyznę osłony bez względu na jej rozmiar.Osłony nie stają się radioaktywne, są jednorazowe i przyjazne środowisku.Mogą być bezpiecznie utylizowane wraz z obłożeniami i fartuchami medycznymi. Rozcięcie wzdłuż dłuższego boku pozwala odsuwać część osłony w zależności od potrzeb przy różnych projekcjach zapewniając maksymalnej ochrony przed promieniowaniem dla operatora. Pasek samoprzylepny do mocowania osłony.  Rozmiar: 37 x 42 cm</t>
  </si>
  <si>
    <t>Sterylna osłona do zabiegów obwodowych TAVI,TEVAR, EVAR obwodowa. Materiał: bizmut i antymon. Bez ołowiu, lateksu i winylu. Skuteczność tłumienia promieniowania przy 90 kVp. Poziom ochrony odpowiada produktom z 0,25mm ołowiu. Pochłania do 95% rozproszonego promieniowania.  Materiał pochłaniający promieniowanie obejmuje całą płaszczyznę osłony bez względu na jej rozmiar. Osłony nie stają się radioaktywne, są jednorazowe i przyjazne środowisku. Mogą być bezpiecznie utylizowane wraz z obłożeniami i fartuchami medycznymi. Pasek samoprzylepny do mocowania osłony.  Rozmiar: 30 x 86,5 cm</t>
  </si>
  <si>
    <t>Filtry czasów do żyły głównej dolnej,  Filtr przeciw-zatorowy, stało-czasowy do żyły głównej w leczeniu choroby zakrzepowo-zatorowej, możliwość usunięcia filtra do 175 dni po implantacji lub implantacja na stałe.
Filtr zbudowany ze szkieletu nitinolowego,  jednoczęściowego ( wycinana i polerowana z jednego kawałka nitinolu), konstrukcja koszyczka filtra symetryczna. 
Filtr  samorozprężalny z termiczną pamięcią kształtu, naturalna średnica filtra 35mm, długość filtra nierozprężonego 57mm, pasujący do szerokości naczynia maksymalnie 32mm ( bez dodatkowych minimalnych ograniczeń).
filtr umieszczony w kartridżu stosowany uniwersalnie (femoral, jugular), system wprowadzający z koszulką średnica zew. 6,5F / długość 70 cm, rozszerzacz naczyniowy, prowadnik pokryty PTFE 0.035” ze znacznikiem rozprężenia, długość 100 cm z markerami dobrze widocznymi w obrazie rtg.  
W zestawie: filtr w kartridżu  + koszulka z ramieniem bocznym i portem do infuzji  + rozszerzacz z markerami R/O co 32mm, popychacz typu over-the-wire ułatwiający po-zycjonowanie filtra.</t>
  </si>
  <si>
    <t>Cewniki balonowy non compliant i semi- compliant Konstrukcja hypotube
Materiał SCP (polimer semi krystaliczny)Złożenie trójzakładowe dla cewników powyżej 2.0mm średnicy,Profil wejścia 0,018” dla cewnika NC,Długość systemu dostarczania 145 cm.
Dostępne długości: 8; 12; 15; 20; 30 mm dla balonów NCm, Dostępne długości: 6;10; 15; 20; 30 mm dla balonów SC, Dostępne średnice: 2,0; 2.25; 2,5; 2,75; 3,0; 3,25; 3,5; 3,75; 4,0; 4,5; 5,0 mm. Dla balonów NC, Dostępne średnice: 1.25 ;1.5; 2,0;  2,5; 3,0;  3,5; 4,0 mm. dla balonów SC, Crossing profile: 0,023” dla cewnika 3.0 mm.Zwiększenie średnicy od 3,0 do 3,09 mm od NP. do RBP  (&lt;3%/atm  przy RBP w stosunku do średnicy przy ciśnieniu nominalnym (NP)) dla cewnika NC, Bardzo krótkie „skrzydła” balonu ułatwiające pozycjonowanie i zapobiegające wzrostowi podłużnemu. System przenoszenia siły typu EFT. Ciśnienie nominalne: 14 atm- dla balonów  NC, i 7 atm dla balonów SC.Ciśnienie RBP: 20 atm. (dla średnic 2.0 – 4.0 mm), 18 atm. (dla 4.5 – 5.0 mm.)- dla balonów NC. Ciśnienie MBP: 30 atm dla średnicy 3.0 mm dla balonów NC. Dwa markery na końcach balonu wkomponowane specjalną techniką w system tak, aby nie pogrubiać profilu balonu.  Jeden na środku balonu przy cewnikach o średnicy  poniżej 2.00 mm. Kompatybilne z cewnikiem prowadzącym 5F. Pokrycie hydrofilne od końca balonu do ujścia prowadnika, hydrofobowe na balonie i końcówce  sposób pokrycia pozwala na uzyskanie właściwej śliskości systemu, zapewniając jednocześnie łatwe przechodzenie przez zmiany i precyzyjne rozprężanie balonu.Pokrycie typu „patchwork</t>
  </si>
  <si>
    <t>Cewnik balonowy pół-podatny, Lek: Paclitaxel , Środek ułatwiający transfer leku do ściany naczynia: BTHC (butyryl-tri-hexyl citrate),Sposób nanoszenia leku: mikropipeting otwartego balonu, Dawka leku: 3 µg/mm², Konstrukcja hypotube, Materiał SCP (polimer semikrystaliczny)
Złożenie trójzakładkowe, Dostępne długości: 10; 15; 20; 25; 30 mm
Dostępne średnice: 2,0; 2,5; 3,0; 3,5; 4,0 mm, Crossing profile: 0,845 mm (0,033”) dla cewnika 3,0 mm, System przenoszenia siły typu EFT, Ciśnienie nominalne (NP):  7 atm
Ciśnienie RBP: 13 atm (ø 2,0 – 3,5 mm) 12 atm (ø 4,0 mm), Shaft proksymalny: 2.0F 
Shaft dystalny:2.5F (ø 2,0 – 3,5 mm) 2.6F (ø 4,0 mm), Dwa markery na każdym z końców balonu, wkomponowane specjalną techniką w system tak, aby nie pogrubiać profilu balonu
Kompatybilne z cewnikiem prowadzącym 5F, Kissing technique dla cewnika prowadzącego 6F (0,070”) dla dwóch balonów max. 3,5 mm</t>
  </si>
  <si>
    <t xml:space="preserve"> Stenty platynowo-chromowe monowane na balonie uwalniające substancję antyproliferacyjną, średnice 2.25 - 5.00mm (2.25, 2.50, 2.75, 3.00, 3.50, 4.00, 4.50, 5.00) ,długości 8-48mm (8, 12, 16, 20, 24, 28, 32, 38, 48mm) z pominięciem rozmiarów: 4.50 i 5.00 x 8mm, 4.50 i 5.00 x 
38mm oraz 2.25, 4.50 i 5.00 x 48mm ,stop platynowo-chromowy (PtCr) – zawartość platyny 33% wagi. ,pochodna rapamycyny (everolimus) uwalniana z polimeru biodegradowalnego Synchrony :ciśnienie nominalne 11 atm, ciśnienie RBP 18atm dla średnic 2.25 -2.75 i 16atm dla 3.0 – 4.0mm ,stosunek powierzchni stentu do naczynia 12,1-15,8 %, ,profil końcówki natarcia lesion entry profile - 0.017” dla wszystkich rozmiarów, profil stentu z balonem dla średnicy 2.5 mm max. 0.038” (0,98 mm), profil stentu z balonem dla średnicy 3.0 mm max. 0.040” (1,03 mm), długość balonu poza stentem („balloon overhang”) 0.4mm ,recoil max. 2,4%,dotakowe łączniki na końcu proksymalnym zabezpieczające przed skróceniem,duża siła radialna min. 0.27 N/mm, możliwoś zwiększenia średnicy stentu ponad nominalną w ramach RBP (tym samym balonem) o ponad 6%, dla wszystkich rozmiarów (dla 3.00 – 3.27mm) 
− możliwość przeprężenia stentu (innym balonem) bez uszkodzenia struktury o 2.25-2.75  do 3.50; o 3.00-3.50  do 4.25; o 4.00-5.00  do 5.75; - szaft proksymalny typu hypotube z 300 nacięciami laserowymi na dystalnym odcinku 10 cm</t>
  </si>
  <si>
    <t xml:space="preserve">Przedłużające cewniki prowadzące (5 w 6) średnica wewnętrzna – 0,057” (1,45mm)średnica zewnętrzna – 0,066” (1,68mm)długość systemu 145cm, szaft typu hypotube, długość kanału roboczego 25cm </t>
  </si>
  <si>
    <t>Stenty do tętnic o dużej średnicy, stop platynowo-chromowy , średnice 3,5 do 5,0 mm
Długość 8mm-32mm, Lek pochodna rapamycyny (everolimus)Polimer biodegradowalmy
NBP 11 atm, RBP 16atm, Możliwość przeprężenia bez uszkodzenia struktury do 6mm</t>
  </si>
  <si>
    <t>Balon tnący -średnice 2.00 -4.00mm (2.00, 2.25, 2.50, 2.75, 3.00, 3.25, 3.50, 3.75, 4.00)
długości 6-15mm (6, 10, 15) ciśnienie nominalne  6atm, ciśnienie RBP 12atm 
profil końcówki natarcia lesion entry profile - 0.017” dla wszystkich rozmiarów
liczba aterotomów (ostrzy) na obwodzie: 3 dla rozmiarów 2.00 – 3.25mm i 4 dla rozmiarów 3.50 – 4.00mm</t>
  </si>
  <si>
    <t>Protekcja dystalna: Zakres zaopatrywanych średnic  3.50 – 5.50mm ,Długość systemu 190cm, obrotowy koszyczek zintegrowany z liderem wieńcowym 0.014" ułożonym niekoncentrycznie. 
Możliwość ręcznego formaowania krzywizny końcówki lidera. Wielkość oczek filtra 110 mikronów. Markery widoczne w skopii: końcówka 3cm, pętla nitynolowa otwirejąca koszyczek oraz maker proksymalny</t>
  </si>
  <si>
    <t>Cewniki balonowe z balonem pokrytym lekiem: Paklitaksel uwalniany z powłoki TransPax
Dawka leku 2,0μg na mm² powierzchni balonu, profil przejścia (crossing profile dla balonu o średnicy 2.5mm – 0.040”, średnice 2.00 - 4.00mm ( 2.00, 2.25, 2.50, 2.75, 3.00, 3.50, 4.00)
długości 12-30mm (12, 15, 20 i 30), balon typu Monorail,hydrofilne pokrycie shaft’u, ciśnienie nominalne 6atm., ciśnienie RBP 14atm dla 2.00-3.00 oraz 12atm dla 3.50-4.00, profil końcówki natarcia lesion entry profile - 0.017” dla wszystkich rozmiarów</t>
  </si>
  <si>
    <t>Cewnik balonowy uwalniający lek. Długość użytkowa cewnika - 142 cm
Średnica shaftu: proksymalny - 2,1 F; dystalny – 2,5F dla średnicy 2,0 – 3,5, a 2,7F dla średnicy 4,0 mm. Kompatybilny z cewnikiem prowadzącym 5F
Otwarty proces powlekania – lek jest nakładany, gdy balon jest napompowany
Czynny lek: Paclitaxel  min. 3,0 µg/mm² na powierzchni balonika
Lek uwalniany z powłoki FreePac złożonej z cząsteczek mocznika
Cewnik kompatybilny z prowadnikiem 0,014”.Średnice balonu od 2,00; 2,25; 2,5; 2,75; 3,0; 3,5; 4,0 mm.Różne długości: 10,15,20,25,30 mm .Profil przejścia 0,037”.</t>
  </si>
  <si>
    <t>Cewniki balonowe typu „scoring balloon” do zmian restenotcznych. Długość  wysokość elementu tnącego 0.005.Materiał tnący – druciki  nitinolowe.Dostępne średnice 2.0-3.5mm
Dostępne długości 10,15,20mm</t>
  </si>
  <si>
    <r>
      <rPr>
        <sz val="10"/>
        <rFont val="Arial"/>
        <family val="2"/>
        <charset val="238"/>
      </rPr>
      <t xml:space="preserve">Cewnik do trombektomii aspiracyjnej ,kompatybilny z prowadnikiem 0,014”; kompatybilny z cewnikiem prowadzącym 6F (o świetle min. 0,070”); długość cewnika 140cm; cewnik ze zbrojeniem; pokrycie hydrofilne na dystalnych 20cm cewnika; powierzchnia światła aspiracyjnego </t>
    </r>
    <r>
      <rPr>
        <sz val="10"/>
        <color theme="1"/>
        <rFont val="Arial"/>
        <family val="2"/>
        <charset val="238"/>
      </rPr>
      <t xml:space="preserve"> 1,01</t>
    </r>
    <r>
      <rPr>
        <sz val="10"/>
        <rFont val="Arial"/>
        <family val="2"/>
        <charset val="238"/>
      </rPr>
      <t xml:space="preserve">mm2; szaft posiadający 3 strefy o różnej sztywności; marker 2mm od końcówki dystalnej; 3 markery dostępowe na szafcie;.W zestawie: 2x30ml strzykawka aspiracyjna; 2x70µm filtr koszykowy; dren z kranikiem o długości 21,5cm; strzykawka do płukania światła prowadnika oraz kuweta; 1 kuweta MicroStop (zapobiegająca rozpryskiwaniu) – o pojemności 60ml    </t>
    </r>
    <r>
      <rPr>
        <b/>
        <sz val="10"/>
        <rFont val="Arial"/>
        <family val="2"/>
        <charset val="238"/>
      </rPr>
      <t xml:space="preserve">   </t>
    </r>
  </si>
  <si>
    <t xml:space="preserve">Okludery do zamykania wad wrodzonych serca typ PFO i ASD
Budowa okludera w kształcie dwóch dysków wyplecionych z nitynolu. 
Okluder PFO: dostępność okludera z dyskiem lewoprzedsionkowym jednowarstwowym o rozmiarze 25mm kompatybilnym z koszulką 9F; dostępne rozmiary: 18mm, 25mm, 30mm, 35mm; okludery współpracujące z koszulkami 7Fr dla rozmiaru 18mm, 9Fr dla rozmiaru 25mm i 30mm oraz 11Fr dla rozmiaru 35mm. Okluder ASD: dostępne rozmiary: 4mm, 5mm, 6mm, 7.5mm, 9mm, 10,5mm, 12mm, 13,5mm, 15mm, 16,5mm, 18mm, 21mm, 24mm, 27mm, 30mm, 33mm, 36mm, 39mm, 40mm; okludery współpracujące z koszulkami:7Fr dla rozmiaru od 4mm do 10,5mm,9Fr dla rozmiaru od 12mm do 18mm,10Fr dla rozmiaru 19,5 mm,11Fr dla rozmiaru 21mm i 24mm,12Fr od 27mm do 40mm. System odczepiania w formie kleszczy. Brak elementu spinającego druty nitynolu na dysku lewoprzedsionkowym. Dysk lewoprzedsionkowy wykonany z mniejszej ilość drutów nitynolowych zapewniających niski profil okludera oraz mniejsze obciążenie dla przegrody międzyprzedsionkowej.System doprowadzający zakończony kulką do której montowany jest okluder. Taka konstrukcja umożliwia swobodną rotację okludera w wielu płaszczyznach poprzez uzyskanie konta do 50 stopni pomiędzy okluderem a systemem wprowadzającym.  Pozwala to na uzyskanie optymalnego ułożenia implantu przed jego uwolnieniem. </t>
  </si>
  <si>
    <t xml:space="preserve">Balon wymiarujący ubytki w przegrodzie międzyprzedsionkowej. Dostępne rozmiary: 25mm x 45mm oraz 35mm x 50mm. Max. średnica balonu: 27mm i 40mm.Długość użytkowa: 70cm. Kompatybilny z cewnikiem 8Fr. Kompatybilny prowadnikiem 0,035”. Pojemność balonu 25mm x 45mm: 25ml,  max. 35ml. Pojemność balonu 35mm x 60mm: 60ml, max. 90ml
</t>
  </si>
  <si>
    <t>Stenty o ultracienkich przęsłach  do zmian krętych . Stop chromowo-kobaltowym o ultracienkich  przęsłach -60 µm dla wszystkich średnic i długości . Polimer biodegrodowalny trzywarstwowy uwalniający Sirolimus o stężeniu 1,4 µg/mm². Stent występuje w rozmiarach 2,0; 2,25 ; 2,5 2,75; 3,0 ; 3,5; 4,0; 4,5 mm. Długości od 8mm do 48mm  dla wszystkich średnic bez wyłączeń. 
Profil przejścia (Crossing profile) 0,97 mm. Budowa open-cell. Długość systemu doprowadzającego 140cm. Ciśnienie RBP 16 atm</t>
  </si>
  <si>
    <t>Balon NC,  selektywne pokrycie balonu materiałem hydrofilnym (distal shaft oraz tip balonu)powłoka hydrofilna nakładana na złożony balon co powoduje, że po rozprężeniu niewielkie części balonu są bez powłoki hydrofilnej, powłoka hydrofilna na złożonym balonie ułatwia dostarczanie balonu, podczas rozprężania niepowlekana część pomaga w zakotwiczeniu balonu i zapobiega jego ślizganiu, system monorail, profil wejścia (entry proflie) 0,016”;- ciśnienie nominalne 12 atm (dla wszystkich rozmiarów); ciśnienie RBP 20 atm (dla średnic 2.0-4.5 mm) i 18 atm dla średnicy 5.0 mm; długości balonika 6, 8, 10, 12, 15, 20, 25 i 30 mm (8 długości) dla wszystkich dostępnych średnic, różne średnice balonika od 2.0 - 5.0 mm w zakresie 2.0-4.0 mm zmieniające się co 0.25 mm, długość systemu dostarczania 140 cm.M131</t>
  </si>
  <si>
    <t>Cewnik kompatybilny z prowadnikiem 0,014”, typ RX, - cewnik kompatybilny z introducerem 5 Fr we wszystkich rozmiarach,dawka Paklitakselu: 3 mikrogramy leku na mm2 balonu,
nośnik leku w postaci soli amonowej,balon wykonany z wykorzystaniem technologii Safepax, zapewniający minimalną utratę leku podczas wprowadzanie do naczynia, 
długość użytkowa cewnika 140cm, dostępne średnice balonu:2.0; 2.25; 2.5; 2.75; 3.0; 3.5; 4.0 mm.,dostępne długości balonu: 15,20,25,30 mm,cały cewnik wykonany z poliamidu i nylonu 12,
RBP; 16 bar (14 bar dla 4,0 x20 i większych),profil wejścia 0.016”, wskazania do stosowania: restenoza, zmiany de novo, zmiany w małych naczyniach oraz ostra niedrożność naczyń,</t>
  </si>
  <si>
    <t>Cewniki balonowe do predylatacji  w technice  POT
Cewnik balonowy wysokociśnieniowy NC. Rekomendowany do doprężania w bifurkacji w technice POT.Kompatybilny z cewnikiem prowadzącym 5F. Trójwarstwowa budowa balonu
Materiał wykonania Elastomer i Polyamid. Bardzo krótkie i zaokrąglone ramiona balonu ułatwiające pozycjonowanie podczas doprężania stentu w technice POT ( ≤3mm ). Cienkie markery na balonie oraz markery głębokości na szafcie
Pokrycie hydrofilne shaftu od końcówki balonu do ujścia prowadnika, Szaft proksymalny 1,9Fr ;Szaft dystalny 2,5Fr – 2,6Fr dla średnicy 3,0mm. Szaft środkowy zmodyfikowany usztywniony wewnętrznie dla poprawy popychaności. Dostępne średnice od 2,0 do 5,0mm (min.11 do wyboru) dostępne długości 6, 8,12,15,20,25,30mm. Niski entry profile ≤0,43mm .Ciśnienie nominalne 12atm , RBP 22 atm i 20 atm dla (4,5-5,0mm). Długość robocza system 145cm. Możliwość wykorzystanie w technice Kissing Balloon z cewnikiem 6F</t>
  </si>
  <si>
    <t>Cewniki balonowe do predylatacji  i postdylatacji .Średnica od 1.25 do 3.00mm, Długość od 10mm do 20mm. Średnica proksymalna „shaft’u”  mniejsza lub równa 1.9F, RBP min 14 atm
Pokrycie hydrofilne</t>
  </si>
  <si>
    <t xml:space="preserve">Mikrocewnik do udrożnień. Średnica części proksymalnej 2.6Fr.Zwężane światło wewnętrzne i zewnętrzne zapewnia wewnetrzna warstwa pokryta PTFE. Znacznik cieniujący. </t>
  </si>
  <si>
    <t>Cewnik. Dostępne rozmiary 4 , 5, 6Fr (0,051” dla 6F)Dostępne długości 65, 80, 90, 100, 110, 120cm.Dostępne cewniki z bocznymi otworami .Cewnik wykonany z POLIURETANU z NYLONEM.Cewnik podwójnie zbrojony, zapewniający dobre manewrowanie i obrót 1:1, miękka końcówka atraumatyczna widoczna pod kontrolą RTG, pokrycie wewnętrzne umożliwiające dobry przepływ kontrastu.Dostępne standardowe krzywizny, jak również krzywizny dające optymalne podparcie z dostępu promieniowego, w tym min. dwa cewniki zarówno do lewej i prawej tętnicy wieńcowej typu TIG I, TIG II, BLK, Jacky, Sarah, cewniki z 1 lub 2 otworami bocznymi dla krzywizn promieniowych, PIG</t>
  </si>
  <si>
    <t xml:space="preserve">Długie prowadniki hydrofilne. Rdzeń prowadnika w całości wykonany z odpornego na załamania nitinolu pokrytego poliuretanem z domieszką wolframu.Końcówka taperowana, atraumatycznie zaokrąglona.Dostępne długości 50 cm / 80 cm / 120 cm / 150 cm / 180 cm / 220 cm / 260 cm/ 300 cm/ 400 cm /450 cm
Dostępne średnice 0.018" / 0.025" / 0.032" / 0.035" / 0.038" 
Zróżnicowane długości elastycznej końcówki 10 mm / 30 mm / 50 mm / 80 mm
Dostępne prowadniki proste, zagięte, typu Baby J 1,5mm, 2mm, 3mm
Dostępne prowadniki o zróżnicowanej sztywności: Standard, sztywne i półsztywne </t>
  </si>
  <si>
    <t xml:space="preserve">Cewniki balownowe do postdylatacji. Balony non-compliant (controlled compliance); materiał Nylon .NP – 12 Atm, RBP – 20 Atm dla średnic 1,75-4,0mm (18 atm dla średnic 4,5 i 5,0 mm), MBP ≥30 Atm. Przekroje balonów od 1,75 do 5,0 mm (1,75; 2,0; 2,25; 2,5; 2,75; 3,0; 3,25; 3,5; 3,75; 4,0; 4,5; 5,0 mm) . Długości balonów: od 8 do 18 mm (8; 10; 12; 15; 18 mm). Długość końcówki1,5mm dla balonu 1,75mm 2 mm dla 2,0-3,0mm, 2,5mm dla 3,25-5,0mm
Prox shaft 2,0F, distal 2,36F dla średnic 1,75-2,0mm/2,55F dla 2,25-3,5mm/2,6F dla 3,75-5,0mm </t>
  </si>
  <si>
    <t xml:space="preserve">Cewnik przedłużający dla cewnika prowadzącego. Dostępny w średnicach 5F, 6F, 
Długość użytkowa 150 cm, Długość przedłużającego segmentu RX - 35 cm, 
Światło wewnętrzne 0,056" dla cewnika 5F,  0,066" dla cewnika 6F, Dystalne umieszczony marker dobrze widoczny w skopii. Pokrycie hydrofilne segmentu przedłużającego,
dostępny w wersji z otworami bocznymi, cewnik 5F kompatybilny z cewnikiem prowadzącym 6F, cewnik 6F kompatybilny z cewnikiem 7F </t>
  </si>
  <si>
    <t xml:space="preserve">Balon tnący NC z dwoma drutami uczestniczącymi w procesie dylatacji: wbudowany drut 0,011", zintegrowany zewnętrznie na balonie, stanowiący platformę tnącą.
Balon non-compliant, materiał nylon, powłoka hydrofilna. Średnice balonów 1,75; 2,0; 2,25; 2,5; 2,75; 3,0; 3,5; 4,0mm. Długości balonów 10, 15, 20 mm.Profil cewnika balonowego 0,0313"; NP.-12 Atm. RBP-20 Atm.
</t>
  </si>
  <si>
    <t>Zestaw do monitorowania ciśnienia z przetwornikiem jednorazowego użytku. Przetwornik ze zintegrowanym systemem płuczącym 3 ml/h.Wysoka odporność na zakłócenia bez konieczności stosowania elementów korygujacych. Połączenie z kablem interfejsowym PINOWE, wodoszczelne. Układ do przepłukiwania w postaci skrzydełek.Konfiguracja zestawu: 1x przetwornik ciśnienia, 2x kranik trójdrożny czerwony, 1 x dren ciśnieniowy przezroczysty 125 cm, 1 x dren ciśnieniowy przezroczysty 20 – 30 cm, 1 x linia płucząca. Możliwość zaoferowania zestawów jednoprzetwornikowych z możliwością przełączania z pomiaru ciśnienia tętniczego na pomiar OCŻ.Uwaga: Wykonawca zobowiązany jest do wyposażenia Zamawiającego, na czas trwania umowy w kable, płytki i uchwyty pasujące do połączenia oferowanych przetworników z posiadanymi przez Zamawiającego monitorami</t>
  </si>
  <si>
    <t>Y konektor . Y-konektory do angioplastyk wieńcowych możliwość obsługi jednoręcznej za pomocą przycisku.Maksymalna średnica wewnętrzna zastawki min. 9F
Adapter rotacyjny.Odblokowywanie za pomocą przycisku możliwość pracy, manewrowania drutem  przy zamkniętej zastawce.Posiada zintegrowany dren przedłużający z kranikiem w zestawie "tępa igła" do wprowadzania lidera i torquer</t>
  </si>
  <si>
    <t xml:space="preserve">Cewniki diagnostyczne do koronarografii i wentrykulografii. Średnica od 4 F do 7F
Światło wewnętrzne nie mniejsze niż 0,47” dla cewników 5F.Zbrojone, Atruamatyczna końcówka. Zakres krzywizn od 3.5 do 6.0 </t>
  </si>
  <si>
    <t>Kolec przelewowy do transferu płynów i leków z opakowań o dużych pojemnościach
przyrząd zakończony z obu stron kolcami zabezpieczonymi nasadkami chroniącymi przed skażeniem, długość kolca 60 - 65 mm, kolec posiadający kanał powietrzny i płynowy
w połowie długości kolca poprzeczka o dł. 3 cm stabilizująca kolec w porcie opakowania z płynem i ułatwiająca nakłucie opakowania</t>
  </si>
  <si>
    <t xml:space="preserve"> Strzykawka z manometrem, maksymalne ciśnienie 30 atm, strzykawka o pojemności 20 ml
precyzyjne zwiększanie ciśnienia w balonie, budowa strzykawki umożliwia precyzyjne wykonanie inflacji jak i szybkiej deflacji, posiada zabezpieczenie przed niekontrolowaną deflacją
tarcza manometru pokryta substancją luminescencyjną – możliwość generowania precyzyjnych ciśnień w zaciemnionym pomieszczeniu.czytelna tarcza manometru, wykonana z przezroczystego materiału</t>
  </si>
  <si>
    <t>Stentgrafty do naczyń wieńcowych .Stenty pasywnie pokrywane substancją przyspieszającą gojenie naczynia, zapobiegającą wykrzepianiu na powierzchni stentu  i ograniczającą dyfuzję jonów metalicznych do ścian naczynia
Pokrycie (graft) nakładane metodą elektospun (nie plecione). Grubość pokrycia 90 µm. Dostępne długości: 15; 20; 26 mm..Dostępne średnice: 2,5; 3,0; 3,5; 4,0; 4,5; 5,0 mm. Różne grubości strut’ów stentu (uzyskanie optymalnego poziomu elastyczności i siły radialnej) dla średnic: o 0,06mm / 60µm/0,0024”dla 2,5-3,0mm;   o 0,08 mm /80µm /0,0031” dla 3,5-4,0mm ;o 0,12mm /120µm 0,0047” dla 4,5 i 5,0 mm
Crossing profile 1,19 mm (0,046”) dla średnicy 3.0 mm.,Ciśnienie nominalne 7 atm (4 – 5 mm.) - 8 (2.5 – 3.5 mm.) atm.  Ciśnienie RBP: 14 atm (4.5  - 5 mm.) – 16 atm.(2.5 – 4 mm.)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łuski”Shaft proksymalny 2.0F, dystalny 2.8 – 3.0F, Zawartość chromu w stopie konstrukcyjnym 20%, niklu 10%,Siła radialna powyżej 24 PSI, Kompatybilny z cewnikiem prowadzącym 5F (2.5 – 4 mm.,) i 6F (4.5 – 5 mm.).Długość systemu dostarczania 140 cm.
Możliwość doprężenia:Do 3,5 mm. dla średnic 2.5 – 3 mm.,Do 4,65 mm. dla średnic 3.5 – 4 mm.Do 5,63 mm. dla średnic 4.5 – 5 mm.</t>
  </si>
  <si>
    <t>Introduktory typu crossover.Dostępne średnice 4F-8F. Długości 45cm-90cm.Wzmocnienie oplotem stalowym.Marker widoczny w skopii na końcu koszulki</t>
  </si>
  <si>
    <t>Cewniki balonowe wysokociśnieniowe, kompatybilne z prowadnikiem 0,035” 
Kontrolowana podatność w przedziale 5 – 10%. Balon wykonany z materiału Nylon/Pebax; miękki aby nie prostować naczyń podczas inflacji
Długości: 20, 40, 60, 80, 100 mm. Dostępne średnice 3.0, 4.0, 5.0, 6.0, 7.0, 8.0, 9.0, 10.0, 12.0 mm. Dostępne długości systemów dostarczania 40 cm oraz 75 – Over The Wire , 2 markery na systemie dostarczającym oznaczające pozycję balonu
Kompatybilne z introducerem 5F (3 – 7 mm) i 6F (8 – 10 mm) oraz 7F (12 mm), Shaft 5,9F, co axial (współosiowy). Wyposażony w urządzenie zwijające ułatwiające przejście podczas drugiej inflacji 
Ciśnienie nominalne 14 atm (średnice 3 – 8 mm,) i 12 (śr. 9 – 12 mm) , RBP do 27atm;ABP (średnie ciśnienie pęknięcia): 45 atm dla balonu 3 mm, Złożenie balonu: 3 zagięcia (ø 3 – 9 mm); 5 zagięć (ø 10 – 12 mm)</t>
  </si>
  <si>
    <t>Bioresorbowalne rusztowanie .Rusztowanie wykonane ze stopu magnezu. Pokryte biodegradowalnym polimerem na bazie PLLA (Poly-L-Lactic Acid).Dostępne długości 13, 18, 22, 26, 30 mm.Dostępne średnice 2.5, 3.0, 3.5, 4.0 mm. Maksymalna możliwość doprężenia do 0,6 mm. od średnicy nominalnej.Profil przejścia: dla średnicy 2.5 mm ≤1,3 mm., dla średnic 3.0 – 4.0 mm ≤1,4 mm.,.Grubość przęseł 99 µm dla rusztowania 2.5 mm., 117 µm dla rusztowania 3.0 - 3.5 mm., 147 µm dla rusztowania 4.0 mm.,Owalny marker tantalowy na każdym z końców rusztowania.Kompatybilny z cewnikiem prowadzącym 6F
Ciśnienie nominalne (NP): 10 atm..Ciśnienie RBP: 16 atm.Długość użytkowa 140 cm
Wyniki kliniczne w 12 miesięcznej obserwacji na poziomie:2,6% TLF (Target Lesion Failure) - punkt złożony ze śmiertelności sercowo-naczyniowej, zawału i klinicznie wskazanej powtórnej rewaskularyzacji, 0,0% potwierdzonej lub prawdopodobnej zakrzepicy w rusztowaniu</t>
  </si>
  <si>
    <t>Cewnik przedłużający z otworami bocznymi .Cewnik przedłużający w systemie szybkiej wymiany Rx dla cewnika prowadzącego, Dedykowany głównie zabiegom z dostępu promieniowego ze względu na krótszą część dystalną. Kompatybilny z cewnikami prowadzącymi 6F (≥ 0,070”; 1,78 mm.).	Długość użytkowa 150 cm., .Długość odcinka szybkiej wymiany (Rx) 15 cm, ze zbrojeniem szkieletowym. 9 bocznych otworów (perfuzyjnych) umieszczonych w dystalnej hydrofilnej części, posiadających średnicę uniemożliwiającą wydostaniu się przez nie prowadnika. Część dystalna hydrofilna na długości 12 cm.; końcówka cewnika elastyczna, atraumatyczna, widoczna w skopii - długość 1,3 mm. - stanowiąca jednocześnie marker na końcu dla lepszej kontroli rozprężenia stentu,. 2 pozycjonujące wolframowe markery wyjściowe umieszczone w odległości od dystalnej końcówki - 95 cm i 105 cm, .Średnica wewnętrznego światła szaftu dystalnego: 1,42 mm/0,056”/4,3F. Średnica zewnętrzna szaftu dystalnego: 1,70 mm/0,067”/5,1F
owalny szaft proksymalny dla zwiększenia zdolności pokonywania zmian i zwiększenia miejsca w świetle wewnętrznym , czerwony hub dla lepszego rozróżnienia wykorzystywanych podczas procedury urządzeń, 15 cm strefa elastyczna dla lepszego prowadzenia i mniejszej traumatyzacji naczynia, jednocześnie silnie zbrojona dla utrzymania kształtu i swobody ruchu urządzeń współpracujących. Transition zone oznaczona markerem. Obecność guide zone dla płynniejszego manewrowania cewnikiem prowadzącym</t>
  </si>
  <si>
    <t xml:space="preserve">Igła angiograficzna ,18G. Długość 7 cm                                                                                               </t>
  </si>
  <si>
    <r>
      <rPr>
        <sz val="10"/>
        <rFont val="Arial"/>
        <family val="2"/>
        <charset val="238"/>
      </rPr>
      <t>Stent z długością 48mm</t>
    </r>
    <r>
      <rPr>
        <b/>
        <sz val="10"/>
        <rFont val="Arial"/>
        <family val="2"/>
        <charset val="238"/>
      </rPr>
      <t xml:space="preserve"> .</t>
    </r>
    <r>
      <rPr>
        <sz val="10"/>
        <rFont val="Arial"/>
        <family val="2"/>
        <charset val="238"/>
      </rPr>
      <t>Stenty wieńcowe kobaltowo-chromowe pokrywane lekiem – pochodna sirolimusa system monorail;stent montowany na balonie;stent o budowie slotted tube, ze stopu kobaltowo-chromowego, którego podstawę w ponad 50% stanowi kobalt, a żelazo nie przekracza 3%;stent ze stałym polimerem pokrywany analogiem rapamycyny (everolimus);grubość ściany stentu max. 0,0032” (0,09 mm) dla wszystkich rozmiarów; długość systemu doprowadzającego 145 cm; duża siła radialna ste</t>
    </r>
    <r>
      <rPr>
        <sz val="10"/>
        <color theme="1"/>
        <rFont val="Arial"/>
        <family val="2"/>
        <charset val="238"/>
      </rPr>
      <t>ntu 26 PSI ;minimalny zakres średnic: 2,5 -3,5 mm długoś: 48 mm; ciśnienie nominalne: 11 atm;  RBP: 18 atm dla wszystkich rozmiarów; profil przejścia stentu osadzonego na balonie max 0,041” przy średnicy 3,0 mm; stenty kompatybilne z cewnikami prowadzącymi 5F</t>
    </r>
    <r>
      <rPr>
        <strike/>
        <sz val="10"/>
        <color rgb="FFFF0000"/>
        <rFont val="Arial"/>
        <family val="2"/>
        <charset val="238"/>
      </rPr>
      <t xml:space="preserve">                                   </t>
    </r>
  </si>
  <si>
    <t xml:space="preserve">Mikrocewnik 2 światłowy w systemie OTW (idący przez całą długość cewnika), 
zbrojony, system o długości użytkowej 140 cm, (stylet długości 135 cm.) kompatybilny z cewnikiem 5F i prowadnikami 0,014”
umożliwiający wymianę prowadników w obu światłach bez konieczności wycofywania mikrocewnika; długość końcówki dystalnej 6 mm.,
3 ujścia prowadnika w dystalnym końcu mikrocewnika w odległości 8 mm. i 12 mm. od końcówki (widoczne w skopii); hydrofilna dystalna powłoka zewnętrzna, boczne ujścia widoczne w skopii, markery wyjściowe na długości 95 i 105 cm., profil wejścia 1,5F (0,50 mm.), szaft owalny 2,6F (0,78 mm.) x 3,3F (1,1 mm.)wewnętrzna średnica światła 0,016” (0,40 mm.)
</t>
  </si>
  <si>
    <t>Cewniki balonowe niepodatne do doprężania stentów średnice 2.00 -5.00mm (2.00, 2.25, 2.50, 2.75, 3.00, 3.25, 3.50, 3.75, 4.00, 4.50, 5.0)
długości 6-20mm (6,  8, 12, 15, 20) oraz 30mm dla średnic 2.00 – 4.00mm
dwusegmentowa budowa shaft’u wewnętrznego, ciśnienie nominalne  12atm.
ciśnienie RBP 20atm dla 2.00-4.00 18atm dla 4.50-5.00 (RBP dla 3.00 - 20atm)
profil końcówki natarcia lesion entry profile - 0.017” dla wszystkich rozmiarów
duża niepodatność (precyzja doprężenia stentu), przyrost średnicy balonu ponad nominalną w ramach RBP o mniej niż 5,5% dla wszystkich rozmiarów (dla 3.00 – 3.16mm)</t>
  </si>
  <si>
    <t xml:space="preserve">Stent wieńcowy kobaltowo-chromowy montowany na balonie uwalniający substancję antyproliferacyjną pochodną limusa. System stentowy do naczyń wieńcowych uwalniający lek antyproliferacyjny z polimeru. Biokompatybilny polimer składający się z dwóch warstw: hydrofilnej i hydrofobowej, kontrolujący uwalnianie leku Substancja czynna –-pochodna Sirolimusa 
Platforma stentowa kobaltowo-chromowa wykonana w technice sinusoidalnej z jednego elementu łączonego laserowo, montowana fabrycznie na balonie
Budowa stentu otwartokomórkowa dostępne średnice stentu: 2.0 2,25; 2,5; 2,75; 3,0; 3,5; 4,0, 4.5 ; 5.0 mm dostępne długości stentu: 8;  12;  15; 18; 22; 26; 30; 34; 38 mm maks. rozszerzenie stentu do ok. 6 mm  dla stentu 5.0 mm niski profil przejścia  
grubość elementów z jakich wykonany jest stent 4,5 mm -5,0 mm- 0,0036”ciśnienie nominalne - 12 atm.ciśnienie RBP  minimum 16 atm
bezpieczeństwo i skuteczność stosowania stentów potwierdzona wynikami wieloośrodkowych randomizowanych badań klinicznych z minimum dwuletnią obserwacją pacjentów </t>
  </si>
  <si>
    <r>
      <t>Cewniki balonowe typu semi compliant i non compliant, typu semi compliant,typ: “rapid exchange”</t>
    </r>
    <r>
      <rPr>
        <sz val="10"/>
        <color rgb="FFFF0000"/>
        <rFont val="Arial"/>
        <family val="2"/>
        <charset val="238"/>
      </rPr>
      <t xml:space="preserve"> </t>
    </r>
    <r>
      <rPr>
        <sz val="10"/>
        <color theme="1"/>
        <rFont val="Arial"/>
        <family val="2"/>
        <charset val="238"/>
      </rPr>
      <t xml:space="preserve"> ( w całym wymaganym przedziale średnic)
ciśnienie nominalne 6 - 12 atm, ciśnienie RBP 12-14 atm.profil balonu 0,027” przy średnicy 2,5mm ( pomiar zgodnie z zaleceniami FDA w najszerszym miejscu )
profil balonu 0,020” przy średnicy 1,25mm obecność w ofercie cewników balonowych o średnicy 1,25 mm i 1,5 mm przeznaczonych do udrożnień trudnych zmian
dla balonów o średnicy 1,25mm i 1,5mm - obecność jednego markera profil wejścia końcówki balonu 0,016”
końcówka w połączeniu z niskim profilem powinna zapewniać łatwość przejścia przez ciasne, kręte i zwapniałe zmiany w naczyniach
udokumentowana możliwość wykonywania zabiegu metodą „kissing balloon” przy użyciu cewnika prowadzącego 6F przy jakiejkolwiek kombinacji balonów do średnicy 3,5 mm
wymagane średnice balonu od 1,25 do 4,0 mm dla średnic od 2,0 do 4,0 mm skok średnicy balonu co 0,25 mm wymagane długości od 6,0 do 30,0 mm
Cewniki balonowe typu non compliant typ: “rapid exchange” średnice balonu (mm): 2,0; 2,25; 2,5; 2,75; 3,0; 3,25; 3,5; 3,75; 4,0; 4,5; 5,0 mm
różne długości balonu: 6; 8, 12, 15, 21, 27 mm typ balonu “non-compliant” materiał balonu - elastyczny i giętki – pozwalający na przejście wąskich zmian w krętych naczyniach
materiał bardzo trwały i odporny na uszkodzenia trwałość kształtu – nie odkształca się po pierwszym wypełnieniu nominal pressure 12 atm. rated burst pressure 20 atm.
distal shaft 2,5F, proximal shaft 1,9F (dla cewników o śr. 2,0-3,75 mm)distal shaft 2,7 F, proximal shaft 1,9F (dla cewników o śr. 4,0-5,0 mm)długość użytkowa cewnika max 142 cm
selektywne pokrycie balonu materiałem hydrofilnym – zapobiegające przemieszczaniu się podczas inflacji entry profile 0,015” cewnik balonowy przeznaczony do doprężania stentów</t>
    </r>
  </si>
  <si>
    <t>Prowadniki angioplastyczne – wszystkie rodzaje z końcówką roboczą wykonaną ze stali i innych stopów metali; średnica 0,014”; długość 190 i 300 cm końcówka prosta i w kształcie „J”; minimum 20 rodzajów (niezależnie od długości i kształtu końcówki);dostępność powłoki hydrofilnej i hydrofobowej na całej długości.
dostępne prowadniki angioplastyczne do udrożnień o różnych rodzajach sztywności części,,roboczej” (minimum 12 rodzajów);</t>
  </si>
  <si>
    <t>Cewnik przedłużający bez otworów bocznych (w tym do techniki ADR)
Cewnik przedłużający w systemie szybkiej wymiany Rx dla cewnika prowadzącego,
Dedykowany głównie zabiegom z dostępu promieniowego ze względu na krótszą część dystalną . Kompatybilny z cewnikami prowadzącymi 6F (≥ 0,070”; 1,78 mm.)
Długość użytkowa 150 cm., Długość odcinka szybkiej wymiany (Rx) 15 cm, ze zbrojeniem szkieletowym. Część dystalna hydrofilna na długości 12 cm.; końcówka cewnika elastyczna, atraumatyczna, widoczna w skopii - długość 1,3 mm. - stanowiąca jednocześnie marker na końcu dla lepszej kontroli rozprężenia stentu, 2 pozycjonujące tungstenowe markery wyjściowe umieszczone w odległości od dystalnej końcówki - 95 cm i 105 cm, Średnica wewnętrznego światła szaftu dystalnego: 1,42 mm/0,056”/4,3F
Średnica zewnętrzna szaftu dystalnego: 1,70 mm/0,067”/5,1Fowalny szaft proksymalny dla zwiększenia zdolności pokonywania zmian i zwiększenia miejsca w świetle wewnętrznym żółty hub dla lepszego rozróżnienia wykorzystywanych podczas procedury urządzeń, 15 cm. strefa elastyczna dla lepszego prowadzenia i mniejszej traumatyzacji naczynia, jednocześnie silnie zbrojona dla utrzymania kształtu i swobody ruchu urządzeń współpracujących. Transition zone oznaczona markerem. Obecność guide zone dla płynniejszego manewrowania cewnikiem prowadzącym</t>
  </si>
  <si>
    <t>Cewnik wspierający typu support . Cewnik przedłużający w systemie szybkiej wymiany Rx dla cewnika prowadzącego,
Kompatybilny z cewnikami prowadzącymi 5F, 6F, 7F, 8F. Długość użytkowa 150 cm., Długość odcinka szybkiej wymiany (Rx) 25 cm,  Końcówka cewnika elastyczna, atraumatyczna, widoczna w skopii - długość 1,3 mm. - stanowiąca jednocześnie marker na końcu dla lepszej kontroli rozprężenia stentu, 2 pozycjonujące markery wyjściowe umieszczone w odległości od dystalnej końcówki - 95 cm i 105 cm,  Średnice wewnętrznego światła: 5F - 0,041”, 6F- 0,056”, 7F – 0,062”, 8F- 0,071”, 
owalny szaft proksymalny dla zwiększenia zdolności pokonywania zmian i zwiększenia miejsca w świetle wewnętrznym żółty hub dla lepszego rozróżnienia wykorzystywanych podczas procedury urządzeń, 12 mm. strefa elastyczna dla lepszego prowadzenia i mniejszej traumatyzacji naczynia, jednocześnie silnie zbrojona dla utrzymania kształtu i swobody ruchu urządzeń współpracujących</t>
  </si>
  <si>
    <t>Koszulki  wprowadzające  zbrojone – zestawy udowe .Introducer z oplotem metalowym. Średnice od 6F do 11F. Długości od 11 cm do 23 cm. Kaniula pokryta śliską substancją  np. SLX wewnątrz i na zewnątrz. Profilowane przejście pomiędzy koszulką a poszerzaczem ułatwiające wprowadzenie koszulki .BEZ OPLOTU; Koszulki naczyniowe krótkie z polietylenową kaniulą odporną na złamania i zginanie. Zastawka hemostatyczna zapobiegająca wstecznemu przepływowi krwi i aspiracji powietrza. Długość 11cm i 23cm, średnice od 4F do 11F, w tym dostępne 5.5F, 6.5F, 7.5F, 8.5F, do wyboru przez Zamawiającego. Koszulki dobrze widoczne w skopii, z atraumatyczną końcówką i kranikiem trójdrożnym. Wewnętrzna i zewnętrzna silikonowa powłoka kaniuli ułatwia wprowadzenie do naczynia i przechodzenie urządzeń. Dostępne z miniprowadnikiem lub bez  - miniprowadnik o długości 45 cm z końcówką prostą lub „J”. Średnice .038” dla 5-11F i 0.35” dla 4F.</t>
  </si>
  <si>
    <t>Cewniki prowadzące i diagnostyczne 
Cewniki o dużej średnicy wewnętrznej: min.0,090” dla 8F, 0,081 dla 7F , 0,071" dla 6F, i 0,058” dla 5F- przy zachowaniu zbrojenia metalowego, średnice od 5F do 8F, dostępna długość cewnika 55, 90 i 110 cm (dla cewników 6F i 7F)metalowe zbrojenie zachowujące niezmienność światła wewnętrznego na całej długości cewnika pełna gama krzywizn, minimum 85  typów w każdej średnicy  umożliwiająca dojście z tętnicy udowej, promieniowej, dojście do by-passówmiękka atraumatyczna końcówka + marker widoczny w skopii
możliwość zamówienia cewników z otworami bocznymi stabilność krzywizny podczas długich zabiegów</t>
  </si>
  <si>
    <t xml:space="preserve">Cewniki diagnostyczne 
Dostępne Rozmiary od  5F  - 6F, Światło wewnętrzne cewnika:  dla 5F –0,047” ;  dla 6F –0,056”. Cewnik zbrojony podwójnym oplotem dając stabilne podparcie, prowadzenie oraz optymalną kontrolę obrotów 1:1. Miękka atraumatyczna końcówka zwiększająca widoczność w skopii; Szeroki wybór kształtów i rozmiarów –dostępne opcje z otworami bocznymi. Dostępne długości – 100 cm ,110 cm, 125 cm (w zależności od typu krzywizny ),  Innowacyjna technologia polegająca na domieszce polimeru InSlide™ zwiększa poślizg, redukuje opory tarcia – poprawiając dostarczalność cewnika dostępne wszystkie kształty i krzywizny ( min: JL; JR; AL.; AR ; MPA; MPB;   NOTO; 3DRC; PIG; ) min 20 krzywizn dla każdej średnicy .Krzywizny uniwersalne do kaniulacji LTW i PTW
Pamięć kształtu. Wysoka odporność na zagięcia i załamania. Ergonomiczne zakończenie ułatwia manipulacje cewnikiem. Zachowuje niezmienne światło na całej swojej długości
Wartość maksymalnego ciśnienia przepływu w cewniku – co najmniej 1100 psi </t>
  </si>
  <si>
    <t>Cewniki przedłużające i wspierające podparcie Średnice  6 F i 7F. Kompatybilne z cewnikami prowadzącymi.  Światło wewnętrzne cewnika:  dla 6F –0,056” dla 7 F - 0,062”Długość cewnika 150 cm ; długość kanału dystalnego 25 cm
Pokrycie hydrofilne w części dystalnej na długości 21 cm. Taperowany szaft na odcinku 10 cm. Segment przejsciowy o długości 4 cm ułatwiający wprowadzanie urządzeń</t>
  </si>
  <si>
    <t xml:space="preserve">Mikrocewnik OTW wspierający dla prowadników wieńcowych 0,014” oraz do iniekcji precyzyjnych ilości kontrastu . Budowa 5-cio warstwowa ze spiralnym, przeciwstawnie nawiniętym podwójnym zbrojeniem, wewnętrzne uzupełnione warstwą PTFE na całej długości końcówki roboczej. Dostępne długości: 135cm i 150cm. Kompatybilny z cewnikami 5F lub większymi. Po-krycie hydrofilne 60 cm. Dostępne minimum  cztery wersje w zależności od charakteru zmiany , w tym wersja gwintowana do do twardych zmian. Zakres średnic: 2,2F do 2.9 F </t>
  </si>
  <si>
    <t xml:space="preserve">System do aterektomii orbitralnej. System składający się z cewnika z ekscentrycznie umieszczoną diamentową koroną i platformy sterującej; średnica korony 1,25 [mm], długość cewnika 135 [cm] ± 8 [cm]. Sterowanie pracą systemu za pomocą przycisków umieszczonych na platformie sterującej. System pasujący do pompy OAS Pump SIP-3000. Pompa jest własnościa szpitala
</t>
  </si>
  <si>
    <t>Prowadniki do angioplastyk wieńcowych z możliwością zastosowania w złożonych angioplastykach wieńcowych.  Średnica 0,014”. Prowadnik wykonany ze stali nierdzewnej. Dystalna część prowadnika upleciona z 15 drutów zapewniająca wysoką odporność i doskonałą manewrowalność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na proksymalnych 18,5cm lub dostępne pokrycie hydrofilnena 28 cm
Szaft prowadnika pokryty PTFE. Dostępne długości: 190cm i 300cm. Prowadnik uniwersalny do zabiegów prostych i w naczyniach o krętej anatomii, zabiegów w ciasnych zmianach, oraz dostępu retrograde</t>
  </si>
  <si>
    <r>
      <t xml:space="preserve"> PROWADNIK długość 330 cm, średnica 0.009”, dostępne dwie sztywności prowadnika Floppy i Extra Support </t>
    </r>
    <r>
      <rPr>
        <strike/>
        <sz val="10"/>
        <rFont val="Arial"/>
        <family val="2"/>
        <charset val="238"/>
      </rPr>
      <t>,</t>
    </r>
    <r>
      <rPr>
        <sz val="10"/>
        <rFont val="Arial"/>
        <family val="2"/>
        <charset val="238"/>
      </rPr>
      <t xml:space="preserve">końcówka widoczna w skopii o średnicy 0.014” i długości min. 2cm. Opakowanie zbiorcze zawiera 5 szt. prowadników danego typu
</t>
    </r>
  </si>
  <si>
    <t>Cewniki balonowe do kontrpulsacji wewnątrzaortalnej Dostępne w rozmiarach:7, Fr 30 cc;  7,5 Fr 30 cc; 7,5 FR 40 cc; 8 Fr 40 cc; . Cewnik zbrojony metalowym oplotem, odporny na załamania. Dwie prowadnice w zestawie z końcówką J. Kompatybilne z pompą do kontrpulsacji produkcji Datascope.</t>
  </si>
  <si>
    <t xml:space="preserve">Stent wieńcowy kobaltowo-chromowy L605 uwalniający analog rapamycyny (Sirolimus) z biodegradowalnego polimeru PDLLA-PCL, wycinany laserowo typu „slotted tube” 
Dwu konektorowe połączenia. Sposób pokrycia lekiem – abluminalnie – gradientowo (zapobiegające pękanie podczas rozprężania stentu, co minimalizuje ryzyko dostania się polimeru z lekiem bezpośrednio do krwioobiegu).Grubość ściany stentu 80µm
Dawka leku: 3,9 µg/mm.Odległość krawędzi stentu od markerów (Pt/Ir) na balonie 0,25mm dla dokładnego pozycjonowania .Średnice stentów od 2.25 ; 2,5; 2,75; 3,0 ;3,5; 4.0 mm 
Długość stentów 9/12/15/18/21/24/28/33/38mm.Możliwość przeprężenia małej platformy 2,25-3,00 do 4,5mm oraz dużej 3,50-4,00 do 5,8mm
Bardzo dobry dostęp do gałęzi bocznych po rozprężeniu stentu 2,91mm (4,57mm2 dla stentu 3,0mm).Ciśnienie nominalne ≥9 atm .Rated burst pressure 14/16 atm 
Zaokrąglona, wykonana z bardzo mocnego i elastycznego materiału, o profilu ≤ 0,018”
Kompatybilność z cewnikiem prowadzącym 5Fr dla wszystkich rozmiarów 
Długość robocza cewnika ≥ 144cm, szaft modyfikowany, z dystalnym pokryciem hydrofilnym 33cm.Wzmocniony Szaft OD 0,64mm ID 0,46mm typu hypotube 
Szaft proksymalny 1,9Fr Szaft dystalny 2,5Fr/2,7Fr.Szaft środkowy wzmocniony sztywnym drutem stalowym u ujścia prowadnika dla poprawy popychalności stentu o 78% przy niedostatecznym podparciu cewnika.Pokrycie hydrofilne shaftu 180mm 
Stent rekomendowany do użycia min. w bifurkacjach, w zabiegach CTO, w LM, przy skróconej DAPT do 1 m., u pacjentów z wysokim ryzykiem krwawienia (HBR) 
Potwierdzone badaniami randomizowanymi dla &gt;4500 pacjentów </t>
  </si>
  <si>
    <t>Stenty wieńcowe kobaltowo-chromowe pokrywane lekiem do szerokich naczyń z możliwością zabezpieczenia bifurkacji o zmiennych średnicach. Stent ze stałym polimerem uwalniający analog Rapamycyny (everolimus) grubość ściany stentu 0,0032" dla wszystkich rozmiarówcrossing profile 0,039" dla rozmiaru 3,0/18 mm długość systemu doprowadzającego 145 cm, przedział średnic: 2,0-4,0mm (2,0; 2,25;  2,5; 2,75;  3,0; 3,25,  3,5; 4,0) ,możliwość post dylatacji dla rozmiarów 2.0-3.25 mm do średnicy 3,75 mm i dla rozmiarów 3.5-4.0 mm do 5.5 mm, długości: 8, 12, 15, 18, 23, 28, 33, 38 mm dla wszystkich oferowanych średnic, ciśnienie nominalne 9  atm dla średnic 2.0-2.5 i 12 atm dla pozostałych rozmiarów, RBP: 16 atm dla wszystkich rozmiarów, dobry dostęp do bocznic (maksymalna średnica otwarcia pojedynczej celi stentu dla średnicy 3.0 mm wynosi 4.0 mm), skrócenie stentu przy ciśnieniu nominalnym: 0% maksymalne rozprężenie stentu: od 2,0 do 3.0 - do 3.75 mm; od 3,5 do 4,0 - do 5,5 mm</t>
  </si>
  <si>
    <t>Ilości na 24 miesiące</t>
  </si>
  <si>
    <t>nazwa jaka będzie na fakturze</t>
  </si>
  <si>
    <t>numer katalogowy</t>
  </si>
  <si>
    <t xml:space="preserve">
Cewniki do aterektomii rotacyjnej. Cewniki kompatybilne z konsolą  ( poz 10)
</t>
  </si>
  <si>
    <t>Sondy do ECHO śródnaczyniowego Sondy mechaniczne kompatybilne z aparatem  (poz 14)</t>
  </si>
  <si>
    <t xml:space="preserve">Sterylny worek przeznaczony do przykrywania napędu oraz zespołu sled do sond z poz 11 i 14
</t>
  </si>
  <si>
    <t>Prowadnik wieńcowy do badania czynnościowego, długość robocza prowadnika -185 cm, 
Średnica prowadnika -0,014” (&lt; 36 mm)Długość końcówki widocznej w skopii -3 cm,
Znaczniki odlegości – 90 cm (promieniowy) i 100 cm ( udowy) Długość przewodu optycznego -2 m,Zakres pracy 45 mmHg do 300 mmHg . Kompatybilne z apartatem (poz 14)</t>
  </si>
  <si>
    <t xml:space="preserve">Mikrocewnik wieńcowy do CTO z dostępu wstecznego Kompatybilny z prowadnikiem 0,014”              Miękka, atraumatyczna, hydrofilna końcówka ze złotym markerem dł 0,7mm
Zwężane światło wewnętrzne średnica wewnętrzna 0,45mm distalnie / 0,55mm proksymalnie.Średnica zewnętrzna 1,8F (dystalnie)/2,5F (proksymalnie)   profil końcówki 1,7Fr, końcówka taperowana o długości 1,3mm od złotego markera, 
Zbrojenie na całej długości.Pokrycie zewnętrzne: wzmocniona warstwa hydrofilna na długości 75cm  i 95cm . Dostępne długości 130/150cm 
</t>
  </si>
  <si>
    <t xml:space="preserve">Cewnik do optycznej tomografii koherentnej .Długość robocza cewnika 135 cm możliwość założenia do cewnika 5F, cewnik kompatybilny z prowadnikiem 0,014" kompatybilny z cewnikiem prowadzącym 6F marker dystalny 3mm od TIP soczewka do obrazowania w odległości 23mm od TIP crossing profile 0,029". Sensor umieszczony 29 mm od wierzchołka dystalnego. Przepłukiwany kontrastem. Sonda pokryta warstwą hydrofilną. W zestawie jałowa osłona oraz strzykawka o obj. 3ml </t>
  </si>
  <si>
    <r>
      <t xml:space="preserve">Pompa aktywnie wspomagająca krążenie pobierająca krew bezpośrednio z lewej komory serca
Wydajność: do 4,3 L na minutę, Średnica szaftu 9F,Średnica pompy 14F, kompatybilna z koszulką 14F, kompatybilność z prowadnikiem 0,018”.Pomiar całkowitego rzutu serca
Możliwość repozycji pompy bez dodatkowego obrazowania.Optyczny czujnik ciśnienia. Zdalny dostęp do pracy pompy.Możliwość utrzymania wspomagania pompą do 5 dni. Kompatybilność z prowadnikiem 0,018”,Pomiar całkowitego rzutu serca.Możliwość repozycji pompy bez dodatkowego obrazowania.Optyczny czujnik ciśnienia. </t>
    </r>
    <r>
      <rPr>
        <b/>
        <sz val="10"/>
        <rFont val="Arial"/>
        <family val="2"/>
        <charset val="238"/>
      </rPr>
      <t xml:space="preserve"> Pompa kompatybilna z konsolą Automated Impella Controller.  Pompa jest własnością szpitala</t>
    </r>
  </si>
  <si>
    <t>Mikrocewnik do CTO
Posiada taperowany szaft o średnicy proksymalnej 2,6 F i dystalnej 1,9 F oraz tip o średnicy 1,4F. Kanał wewnętrzny pokryty PTFE, o średnicach: dystalnie 0.017”, proksymalnie 0.022”
Oplot wykonany z 18 drutów stalowych. Dostępny w długości 135 cm i 150 cm
Średnica wewnętrzna końcówki 0,016”. Kompatybilny z prowadnikiem 0,014”
Posiada polimerowe pokrycie hydrofilne na dystalnych 70 cm szaftu (dla mikrocewnika o długości 135 cm) i 85 cm (dla mikrocewnika o długości 150 cm). Posiada miękką, atraumatyczną i taperowaną końcówkę. Końcówka mikrocewnika dobrze widoczna w skopi dzięki zawartości proszku wolframowego Długości mikrocewników:
135cm - szaft proksymalny 2,6F i dystalny 1,9F oraz tip o średnicy 1,4F
150cm -  szaft proksymalny 2,6F i dystalny 1,9F oraz tip o średnicy 1,4F</t>
  </si>
  <si>
    <r>
      <t xml:space="preserve">Okluder do zamykania wad wrodzonych serca typ PFO i ASD Okluder </t>
    </r>
    <r>
      <rPr>
        <b/>
        <sz val="10"/>
        <rFont val="Arial"/>
        <family val="2"/>
        <charset val="238"/>
      </rPr>
      <t>dla pacjentów uczulonych na nikiel</t>
    </r>
    <r>
      <rPr>
        <sz val="10"/>
        <rFont val="Arial"/>
        <family val="2"/>
        <charset val="238"/>
      </rPr>
      <t xml:space="preserve">
Okluder o budowie dwóch dysków, wykonany z nitinolu pokryty warstwą platyny, dedykowany dla pacjentów uczulonych na nikiel. Powłoka  platynowa całkowicie izoluje nitinol, zapobiegając uwalnianiu się jonów niklu do krwi. Dyski okludera połączone są cylindryczną talią odpowiadającą rozmiarowi ubytku. Samocentralizacja okludera w ubytku. Mechanizm zamknięcia ubytku poprzez wypełnienie otworu przez część środkową okludera. Możliwość zamknięcia ubytków przednio-górnych, bez rąbka aortalnego . W przypadku nieprawidłowego miejsca otwarcia dysków  okludera, czy nieprawidłowego wszczepienia, możliwość ponownego załadowania okludera do koszulki dostarczającej i ponownego wszczepienia w  przegrodę bez konieczności usuwania systemu z serca.                                                                                                 Dostępne rozmiary ASD : części środkowej okludera - 8,10, 12, 14, 16, 18, 20, 22, 24, 26, 28, 30, 32, 34, 36, 38, 40 mm. Prowadnik 0.035 typu exchange o wzmożonej sztywności. Możliwość wprowadzenia implantu przez koszulki dostarczające /delivery sheat/ o wielkości: od 8 mm do 10 mm    - koszulka 6-7F,od 12 mm do 16 mm -  koszulka 8-9F, od 18 mm do 28 mm -  koszulka 10-12F, od 30 mm do 40 mm -  koszulka 12-14F,dla implantów  o średnicach części środkowej.Bardzo dobrze widoczny w skopii.                                      Dostępne rozmiary PFO : 18, 25, 30, 35 mm. ,Prowadnik 0.035 typu exchange o wzmożonej sztywności.Możliwość wprowadzenia implantu przez koszulki dostarczające /delivery sheat/ o wielkości: od 18mm do 30 mm    - koszulka 8F,35 mm-  koszulka 9F.                                                                       Zestaw składający się z :Okluder,System uwalniający do zamykania ubytków międzyprzedsionkowych typu drugiego. Cewnik balonowy do pomiaru wielkości ubytku. Okluder do PFO ,ASD lub PLD, Balon wymiarujący. Zestaw dostarczający z koszulką i prowadnikiem ultrastiff.</t>
    </r>
  </si>
  <si>
    <t xml:space="preserve">Zestaw do udrożnień metodą kontrolowanego rozwarstwienia.  Cewnik typu OTW kompatybilny z prowadnikiem 0,014” do przejścia śródściennego </t>
  </si>
  <si>
    <r>
      <rPr>
        <b/>
        <sz val="10"/>
        <rFont val="Arial"/>
        <family val="2"/>
        <charset val="238"/>
      </rPr>
      <t xml:space="preserve">Dzierżawa </t>
    </r>
    <r>
      <rPr>
        <sz val="10"/>
        <rFont val="Arial"/>
        <family val="2"/>
        <charset val="238"/>
      </rPr>
      <t>generatora.  Generator składa się z  :Generatora IVL (IVLGCC), cewnika IVL , kabela łaczącego IVL (IVLGCC)  .</t>
    </r>
  </si>
  <si>
    <r>
      <rPr>
        <b/>
        <sz val="10"/>
        <rFont val="Arial"/>
        <family val="2"/>
        <charset val="238"/>
      </rPr>
      <t xml:space="preserve">Dzierżawa </t>
    </r>
    <r>
      <rPr>
        <sz val="10"/>
        <rFont val="Arial"/>
        <family val="2"/>
        <charset val="238"/>
      </rPr>
      <t>systemu do obrazowania ultrasonograficznego.
Automatyczna ocena zmian w naczyniach, Automated Lesion Assessment (ALA™)
System DFR PhysioMap™Wysokiej jakości obrazy uzyskane przy siedmiu prędkościach pullbacku – 0.5, 1.0, 2.0, 3.0, 4.0, 6.0, 8.0 mm/sec
Urządzenie kompatybilne z wielorazowymi saniami odciągowymi
Konsola posiada tablet oraz monitor .</t>
    </r>
  </si>
  <si>
    <t xml:space="preserve">Kolec do kontrastu z zaworem zwrotnym, zintegrowanym drenem o długości 120 cm PCV, zawór zwrotny MLL/FLL max 300psi wykonany w poliwęglanu i silikonu. Kolec bez latexu i ftalanów (DEHP). Kolec nadający się do użycia u 5 pacjentów lub przez 24h. </t>
  </si>
  <si>
    <t>Zestaw do angioplastyki / CTO. Serweta angiograficzna o wymiarach 232 cm x 380 cm z 4 otworami (2 promieniowe/ 2 udowe). Serweta wykonana z trójwarstwowego nieprzemakalnego laminatu o gramaturze 80 g / m² z obszarem wysokochłonnym o rozmiarze 120 cm x 380 cm serweta posiada foliową wstawkę po obu stronach obłożenia o wymiarach 56 cm x 380 cm Warstwa chłonna serwety jest wykonana w kształcie krzyża, w górnej części nachodząc na osłony pulpitu sterowniczego (na wysokości otworów) o szerokości 92 cm. Serweta posiada 2 otwory udowe o średnicy 9 cm otoczone taśmą lepną oraz 2 otwory promieniowe owalne 4 x 6 cm otoczone taśmą lepną. Odporność na przenikanie cieczy 100 cm H2O. Elastyczność serwety pozwala na dokładne i równomierne okrywanie pacjenta. Taśmy wokół otworów wykonane z hipoalergicznego kleju akrylowego. Połączenie serwety z foliową wstawką jest trwałe i utrzymuje się podczas zabiegu. 
Materiał obłożenia spełnia wymogi normy PN-EN 13795 1-3. – 1 szt. Fartuch operacyjny wzmocniony,  w kolorze niebieskim, zapinany u góry na rzep, rękawy wykończone elastycznym, syntetycznym mankietem. Tylne części fartucha zachodzą na siebie, troki łączone kartonikiem. Sposób założenia i konstrukcja pozwala na aplikację fartucha zapewniającą zachowanie sterylności zarówno z przodu jak i z tyłu operatora. Fartuch wykonany z włókniny SMS o gramaturze 43 g/m2. Rozmiar warstwy wzmocnionej przód 85 cm, rękawy 38 cm.  – L 1 szt. Podkład wysokochłonny 60 x 90 cm (pakowany wewnątrz zestawu) – 1 szt. Kompres gazowy, 17 nitkowy, 16 warstwowy o wymiarach 7,5 x 7,5 cm – 25 szt. Igła iniekcyjna 23 G 0,6 mm x 30 mm 1 szt.  Skalpel bezpieczny nr 11 - 1 szt. Serweta na stół instrumentalny 190 x 150 cm (opakowanie zestawu). Serweta narzędziowa 190 x 150 cm pod pacjenta – 1 szt. Ręcznik celulozowy 40 x 45 cm – 4 szt.Osłona foliowa ze ściągaczem „czepek” na aparat RTG 120 cm -  1 szt. Osłona prostokątna na ekran RTG 91 x 112 cm – 1 szt.Miska plastikowa 250 ml z podziałką transparentna – 2 szt. Strzykawka Luer 2 ml – 1 szt.Strzykawka Luer 5 ml – 1 szt. Strzykawka Luer 10 ml 2-częściowa zielony tłok – 1 szt. Strzykawka Luer Lock 10 ml 3-częściowa zielony tłok – 1 szt.Strzykawka Luer Lock 10 ml 3-częściowa – 1 szt .Naklejka na strzykawkę Nitro – 1 szt.Prowadnik diagnostyczny 3mmJ  0,035 200 cm – 1 szt. Rampa 3-drożna RA RH OFF (600 psi) – 1 szt . Dren do kontrastu z zastawką bezzwrotną MLL/MLL 150 cm – 1 szt. Dren niskociśnieniowy MLL/FLL 150 cm– 1 szt. Zestaw infuzyjny 150 cm – 1 szt
Zestaw zaopatrzony w min. 3 przylepne metki do wklejania w dokumentację medyczną, identyfikujące wyrób zawierające minimum: numer serii (LOT), numer katalogowy (REF), datę przydatności do użytku.
Opakowanie zestawu papier.
Opakowanie podwójne - zewnętrzne opakowanie transportowe typu karton, wewnętrzne folia (opakowanie czyste).</t>
  </si>
  <si>
    <t>Zestaw uzupełniający CTO. Serweta na stół instrumentalny 100 x 150 cm (opakowanie zestawu)
Y-connector typu push click, średnica wewnętrzna zastawki 9 FR, zastawka niskociśnieniowa, zapewniająca dobrą szczelność układu. W zestawie z drenem 25 cm
Dren do kontrastu z zastawką bezzwrotną MLL/MLL 150 cm – 1 szt
Rampa 2 drożna OFF wysokociśnieniowa (600 psi)
Miska plastikowa na prowadniki 2500 ml – 1 szt.
Strzykawka Luer Lock 2 ml – 1 szt.
Strzykawka Luer Lock 10 ml 3 – częściowa – 1 szt.
Linia do monitorowania ciśnienia 150 cm MLL/FLL – 1 szt.
Zestaw zaopatrzony w min. 3 przylepne metki do wklejania w dokumentację medyczną, identyfikujące wyrób zawierające minimum: numer serii (LOT), numer katalogowy (REF), datę przydatności do użytku.
Opakowanie zestawu papier.
Opakowanie podwójne - zewnętrzne opakowanie transportowe typu karton, wewnętrzne folia (opakowanie czyste).</t>
  </si>
  <si>
    <r>
      <rPr>
        <b/>
        <sz val="10"/>
        <rFont val="Arial"/>
        <family val="2"/>
        <charset val="238"/>
      </rPr>
      <t>Dzierżawa</t>
    </r>
    <r>
      <rPr>
        <sz val="10"/>
        <rFont val="Arial"/>
        <family val="2"/>
        <charset val="238"/>
      </rPr>
      <t xml:space="preserve"> konsoli do rotablacji.</t>
    </r>
  </si>
  <si>
    <r>
      <rPr>
        <b/>
        <sz val="10"/>
        <rFont val="Arial"/>
        <family val="2"/>
        <charset val="238"/>
      </rPr>
      <t xml:space="preserve">Dzierżawa. </t>
    </r>
    <r>
      <rPr>
        <sz val="10"/>
        <rFont val="Arial"/>
        <family val="2"/>
        <charset val="238"/>
      </rPr>
      <t>URZĄDZENIE DO OBRAZOWANIA WEWNĄTRZNACZYNIOWEGO OCT i FFR/RFR -   System umożliwiający wykonanie obrazowania wewnątrznaczyniowego metodą koherentnej tomografii optycznej (OCT) oraz wykonanie oceny fizjologicznej tętnic wieńcowych (FFR i RFR)
Parametry: Długości odcinków obrazowanych to 54 lub 75 mm w jednym pasażu; System wykonuje 180 klatek/zdjęć na sekundę 180f/s Prędkości Pullback‘ów 36 lub 18 mm/s .Gęstość klatek to 5 lub 10 na każdy mm, 5-10 f/mm. Czas pullback‘ów 2.1-3 sec. Wystarczająca objętość kontrastu to 10-14ml przy 4 ml/s. Sonda automatycznie startuje po wykryciu kontrastu; możliwe również uruchomienie manualne.Penetracja ściany naczynia do 2 mm. Możliwość obrazowania naczyń do Ø10mm. Automatyczne śledzenie wymiarów naczynia (w tym MLA, EEL, średnice referencyjne) Automatyczne śledzenie stentu (w tym jego ekspansji według dwóch metod - stożkowej oraz dwóch referencji), bifurkacji, apozycji, Automatyczne wymiarowanie może być korygowane przez użytkownika Możliwość sprzęgnięcia systemu z angiografią (ko-rejestracja), co ułatwia prawidłowe pozycjonowanie balonów i stentów. Funkcja Life-Angio; Sonda wprawiana jest w ruch (obroty i pullback) przez specjalny moduł - DOC umieszczany w sterylnej osłonie i może być uruchamiana przez operatora. Po wpisaniu danych pacjenta, system może być całkowicie sterowany z sali zabiegowej lub sterowni dzięki TBS (Table Site Controler). Obrazy mogą być archiwizowane w systemie plików DICOM, AVI, PNG na DVD, USB i szpitalnych systemach archiwalnych PACS/RIS</t>
    </r>
  </si>
  <si>
    <r>
      <rPr>
        <b/>
        <sz val="10"/>
        <rFont val="Arial"/>
        <family val="2"/>
        <charset val="238"/>
      </rPr>
      <t>Dzierżawa</t>
    </r>
    <r>
      <rPr>
        <sz val="10"/>
        <rFont val="Arial"/>
        <family val="2"/>
        <charset val="238"/>
      </rPr>
      <t xml:space="preserve"> URZĄDZENIE DO POMIARÓW FIZJOLOGICZNYCH TĘTNIC WIEŃCOWYCH ORAZ OCENY MIKROKRĄŻENIA WIEŃCOWEGO 
System umożliwiający wykonanie pomiarów fizjologicznych tętnic wieńcowych oraz wykonanie oceny mikrokrążenia wieńcowego
Parametry systemu: System umożliwiający wykonanie parametrów: Pd/Pa, FFR, RFR, CFR, CFR-Norm, PB-CFR, IMR, IMR-Corr, RRR, Absolut Flow/ Resistance; System umożliwiający rejestrację dynamiczna odczytów przy wycofywaniu prowadnika pomiarowego tzw. „Pullback” podczas oceny zmian wielopoziomowych. System kompatybilny ze wszystkimi wiodącymi producentami sprzętu angiograficznego dzięki  instalacji przekaźnika WiBox.Platforma kompatybilna z prowadnikami ciśnieniowymi w technologii radiowej
 </t>
    </r>
  </si>
  <si>
    <t>Balon do CTO .Balony semi-compliant , materiał Pebax. Profil dla balonu 0,85mm - 0,0208",  1,0 mm - 0,0212" profil dla balonu 3mm – 0,0313” NP – 6 Atm, RBP – 16Atm. Dla średnic 0,85-1,5mm RBP-14Atm dla średnic 1,75-4mm
Średnice   balonów  (0,85, 1,0; 1,25) zgodnie z ulotkami. Długości balonów:  ( dla 0,85 - 5; 8mm dla 1,25 5,8,10;15mm ) dostępne średnice (1.5, 1.75, 2.0, 2.25, 2.5, 2.75, 3.0, 3.25, 3.5, 4.0mm ) dostępne  rózne długości balonów  ( 10,12,15,20,30mm)
 Długość końcówki 1,5mm. Długość użytkowa  dla średnic 0,85-1,25 145 cm dla pozostałych średnic 140cm. Prox shaft 1,9F dla średnic 0,85-1,5mm 2,1F dla średnic 1,75-4mm. Analogicznie dystalny 2,36F/2,7F</t>
  </si>
  <si>
    <t>zakup + użyczenie</t>
  </si>
  <si>
    <r>
      <t xml:space="preserve">Cewnik do obrazowania - IVUS+NIRS. Dwumodalny cewnik wewnątrznaczyniowy wykorzystujący równocześnie dwie metody obrazowania: - ultrasonografię wewnątrznaczyniową – IVUS, - spektroskopię w bliskiej podczerwieni - NIRS. Cewnik o rozszerzonej szerokości pasma 35-65 MHz wykorzystujący technologię HD-IVUS .Możliwość równoczesnego wykrywania struktury i składu blaszki miażdżycowej. Długość robocza cewnika: 160 cm. Zakres obrazowania: 150 mm.Średnica obrazu IVUS: 16 mm.Kompatybilny z cewnikiem prowadzącym: 6F.Profil przejścia: 3,2F. Na czas trwania umowy firma </t>
    </r>
    <r>
      <rPr>
        <b/>
        <sz val="10"/>
        <rFont val="Arial"/>
        <family val="2"/>
        <charset val="238"/>
      </rPr>
      <t xml:space="preserve">użyczy konsolę </t>
    </r>
  </si>
  <si>
    <t>Ilość na 6 miesiące</t>
  </si>
  <si>
    <t xml:space="preserve">Pakiet nr 1  </t>
  </si>
  <si>
    <t xml:space="preserve">PAKIET nr 2 </t>
  </si>
  <si>
    <t xml:space="preserve">PAKIET nr 3 </t>
  </si>
  <si>
    <t xml:space="preserve">PAKIET nr 5 </t>
  </si>
  <si>
    <t xml:space="preserve">PAKIET nr 6 </t>
  </si>
  <si>
    <t xml:space="preserve">PAKIET nr 7 </t>
  </si>
  <si>
    <t xml:space="preserve">PAKIET nr 8 </t>
  </si>
  <si>
    <t xml:space="preserve">PAKIET nr 11 </t>
  </si>
  <si>
    <t xml:space="preserve">PAKIET nr 13 </t>
  </si>
  <si>
    <t xml:space="preserve">PAKIET nr 14 </t>
  </si>
  <si>
    <t xml:space="preserve">PAKIET nr 15 </t>
  </si>
  <si>
    <t xml:space="preserve">PAKIET nr 18 </t>
  </si>
  <si>
    <t xml:space="preserve">PAKIET nr 19 </t>
  </si>
  <si>
    <t>PAKIET nr 20</t>
  </si>
  <si>
    <t xml:space="preserve">PAKIET nr 21 </t>
  </si>
  <si>
    <t xml:space="preserve">PAKIET nr 22 </t>
  </si>
  <si>
    <t>PAKIET nr 23</t>
  </si>
  <si>
    <t xml:space="preserve">PAKIET nr 24 </t>
  </si>
  <si>
    <t>PAKIET nr 25</t>
  </si>
  <si>
    <t xml:space="preserve">PAKIET nr 26 </t>
  </si>
  <si>
    <t xml:space="preserve">PAKIET nr 27  </t>
  </si>
  <si>
    <t xml:space="preserve">PAKIET nr 28 </t>
  </si>
  <si>
    <t xml:space="preserve">PAKIET nr 29 </t>
  </si>
  <si>
    <t xml:space="preserve">PAKIET nr 30 </t>
  </si>
  <si>
    <t xml:space="preserve">Pakiet nr 31 </t>
  </si>
  <si>
    <t xml:space="preserve">PAKIET nr 32 </t>
  </si>
  <si>
    <t>Pakiet nr 33</t>
  </si>
  <si>
    <t xml:space="preserve">PAKIET nr 34 </t>
  </si>
  <si>
    <r>
      <t>Zestawy obłożeniowe  wraz ze sprzętem jednorazowego użytku do koronarografii i PTCA. Zestaw do koronarografii (zestaw pakowany razem, sterylnie)Skład zestawu: Serweta angiograficzna z włókniny SMS 240x380 z  2 otworami do TT promieniowych 12 x 7 cm oraz 2 okrągłymi otworam do TT udowych o średnicy 12 cm otoczone folią przylepną w świetle otworu. Otwory położone 95 cm od krawędzi górnej serwety. Warstwa wysokochłonna, wzmocniona w polu zabiegowym 140x150 cm, folia przezroczysta z 2 stron o szerokości 60 cm do zabezpieczenia pilpitu sterowniczego.</t>
    </r>
    <r>
      <rPr>
        <strike/>
        <sz val="10"/>
        <color theme="1"/>
        <rFont val="Arial"/>
        <family val="2"/>
        <charset val="238"/>
      </rPr>
      <t>.</t>
    </r>
    <r>
      <rPr>
        <sz val="10"/>
        <color theme="1"/>
        <rFont val="Arial"/>
        <family val="2"/>
        <charset val="238"/>
      </rPr>
      <t xml:space="preserve">Odporność na przenikanie płynów w strefie krytycznej &gt; 100 cm H2O zgodnej z normą EN 13795 określającej wymagania użytkowe dla obłożeń chirurgicznych w tym zakresie dla powierzchni krytycznej. Gramatura materiału podstawowego: 47 g/m2, gramatura w strefie wzmocnionej: 99 g/m2. Serweta min. 2-warstwowa na stolik zabiegowy w rozmiarze 150-155 x 150-155 cm .Fartuch chirurgiczny wzmocniony rozm. XL wykonany z włókniny SMS o gramaturze materiału podstawowego: 50 g/m2 oraz gramaturze wzmocnienia: 50 g/m2, na przedniej części i na rękawach dodatkowa nieprzemakalna warstwa abssorpcyjna; zapinany pod szyją na rzep, rękaw zakończony elastycznym mankietem, troki złączone kartonikiem w sposób umożliwiający samodzielną aplikację z zachowaniem sterylności, nadruk rozmiaru na wewnętrznej stronie fartucha .Strzykawka do podawania kontrastu 10ml, trzyczęściowa z gumowym tłokiem typu Luer Lock. Przezroczysta komora poliwęglanowa i twardy, wykonany z ABS tłok w kolorze niebieskim zachowujący wytrzymałość podczas wymagających iniekcji. </t>
    </r>
  </si>
  <si>
    <t>CD DO PUNKTU 2  - Prześcieradło pod pacjenta min. 2 warstwowe, wzmocnione po całości o wym. 150-155 x 190-195 cm.Prowadnik naczyniowy, diagnostyczny typ J 0,035 ”dł. 175 cm powleczony PTFE .Dren ciśnieniowy dł. 200 cm z PVC, średnica światła 1.5 x 2,7 mm, wytrzymałość ciśnienia 8 BAR. Dren do podawania kontrastu męsko – męski z adapterem rotacyjnym oraz z zastawką bezzwrotną kompatybilny z kolcem do oszczędzania kontrastu o długości 180 cm 
Kolec do kontrastu z zastawką safesite, odpowietrznikiem i krótkim drenikiem z końcówką żeńską .Serweta absorpcyjna 60 x 90 cm z nieprzemakalną warstwą spodnią, oddzielnie sterylnie pakowana .Wysokochłonne serwetki do rąk, białe 30 x 40 cm - 2 szt.Skalpel bezpieczny obniżający poziom przenoszenia infekcji wskutek ran ciętych rozm.11 z przyciskiem umożliwiający obsługę jednoręczną i mechanizmem blokującym ostrze w pozycji uniemożliwiającej zakłucie, trwała blokada ostrza bez możliwości ponownego użycia, zgodne z dyrektywą 2010/32/UE , Igła iniekcyjna 23G, 0,6 x 30mm. Rampa 3-kranikowa wysokociśnieniowa testowana do ciśnienia 35 bar z adapterem rotacyjnym .Strzykawka 2-częściowa luer z zielonym tłokiem i centrycznym położeniu końcówki poj. 2 ml  - 1 szt.Strzykawka 2-częściowa luer z zielonym tłokiem i bocznym położeniu końcówki poj. 10 ml  - 2 szt.Strzykawka 3-częściowa typu luer z podwójnie uszczelnionym gumowym tłokiem, wysoce przezroczystą komorą strzykawki z czarną podziałką ułatwiającą odczyt i bocznie położoną końcówką poj. 5 ml – 1 szt. Strzykawka 3-częściowa typu luer z podwójnie uszczelnionym gumowym tłokiem, wysoce przezroczystą komorą strzykawki z czarną podziałką ułatwiającą odczyt i bocznie położoną końcówką poj. 10 ml – 1 szt.
Strzykawka 3-częściowa typu luer lock (wkręcana) z podwójnie uszczelnionym gumowym tłokiem, wysoce przezroczystą komorą strzykawki z czarną podziałką ułatwiającą odczyt i centrycznie położoną końcówką poj. 10 ml z rozszerzoną skalą do 12 ml – 1 szt. 
Aplikator do długotrwałego pobierania leków z opakowań zbiorczych typu mini spike .Łącznik z 2-ma końcówkami męskimi luer lock, do zastosowania przy podawaniu leku z jednej do drugiej strzykawki .Miseczki przezroczyste, okrągłe z podziałką o poj. 250 ml (ø 5,5 cm, wysokość 9,5-10,5cm) - 2 szt.Gaziki o wymiarach 7,5 x 7,5 cm, 8 warstwowe  - 25 szt.Powłoka ochronna z gumką typu torba 85 x 90 cm (gumka na krótszym boku) .Powłoka ochronna z gumką typu czepek 120 x 120 cm .Skład zestawu w j. polskim na etykiecie zewnętrznej .Etykiety samoprzylepne z nadrukiem w języku polskim zawierające informacje o nazwie zestawu, numerze katalogowym i datą ważności do wklejenia w dokumentację medyczną</t>
  </si>
  <si>
    <t>Pakiet 10</t>
  </si>
  <si>
    <t xml:space="preserve">OPIS PRZEDMIOTU ZAMÓWIENIA, FORMULARZ CENOWY </t>
  </si>
  <si>
    <t>Ilość na 12 miesięcy</t>
  </si>
  <si>
    <t xml:space="preserve">Wartość brutto </t>
  </si>
  <si>
    <t xml:space="preserve">Dzierżawa kompletnego systemu elektrofizjologicznego z programowalnym stymulatorem oraz generatorem RF i pompą chłodzącą </t>
  </si>
  <si>
    <t xml:space="preserve">Elektroda diagnostyczna 4 biegunowa. Dostępna średnica 5 i 6F. Stała krzywizna zgięcia - min. 5 do wyboru </t>
  </si>
  <si>
    <t>Łącznik kabel do elektrody 4 biegunowej</t>
  </si>
  <si>
    <t>Elektroda diagnostyczna 10 biegunowa. Średnica 5 - 7F.Zmienna krzywizna zgięcia, min. 2 do wyboru.Odległość między biegunami, min.5 do wyboru</t>
  </si>
  <si>
    <t xml:space="preserve">Łącznik kabel do elektrody  10 biegunowej </t>
  </si>
  <si>
    <t>Elektroda ablacyjna klasyczna dwukierunkowa. Średnica: 6-7F. Dostępny biegun ablacyjny 4 i 8mm. Min. 3 krzywizny zgięcia do wyboru. Dostępna dwukierunkowa krzywizna zgięcia.</t>
  </si>
  <si>
    <t>Łącznik kabel do elektrody ablacyjnej  klasycznej dwukierunkowej. Średnica: 6-8F;</t>
  </si>
  <si>
    <t xml:space="preserve">Płytka dyspersyjna do generatora </t>
  </si>
  <si>
    <t>1 opakowanie</t>
  </si>
  <si>
    <t>Dzierżawa aparatu i elektrody ponieważ będą 2 umowy to muszą tworzyć jedną spójną całość</t>
  </si>
  <si>
    <r>
      <t>Elektroda sterowalna do ablacji 4 mm j.u. Dostępność    3</t>
    </r>
    <r>
      <rPr>
        <strike/>
        <sz val="10"/>
        <color theme="1"/>
        <rFont val="Arial"/>
        <family val="2"/>
        <charset val="238"/>
      </rPr>
      <t xml:space="preserve"> </t>
    </r>
    <r>
      <rPr>
        <sz val="10"/>
        <color theme="1"/>
        <rFont val="Arial"/>
        <family val="2"/>
        <charset val="238"/>
      </rPr>
      <t xml:space="preserve">krzywizn jednokierunkowych (D,F,J) </t>
    </r>
    <r>
      <rPr>
        <strike/>
        <sz val="10"/>
        <color theme="1"/>
        <rFont val="Arial"/>
        <family val="2"/>
        <charset val="238"/>
      </rPr>
      <t xml:space="preserve"> </t>
    </r>
    <r>
      <rPr>
        <sz val="10"/>
        <color theme="1"/>
        <rFont val="Arial"/>
        <family val="2"/>
        <charset val="238"/>
      </rPr>
      <t xml:space="preserve"> i krzywizny dwukierunkowej (D-F) dostępna średnica elektrody: 7F, długość końcówki: 4 mm,odległość miedzy pierścieniami: 1/7/4 mm, długość: 115 cm</t>
    </r>
  </si>
  <si>
    <t>Elektrody referncyjne. Komplet 6 elektrod mocowanych na ciele pacjenta j.u.</t>
  </si>
  <si>
    <t>Dreny do elektrod do ablacji z końcówka chłodzącą. Przewód irygacyjny łączący pompę z elektrodą j.u.</t>
  </si>
  <si>
    <t>Łącznik do elektrod ablacyjnych.Kabel bezpośredni łączący elektrodę z systemem elektroanatomicznym wielorazowego użytku.Automatyczne rozpoznawanie elektrody przez system elektroanatomiczny.</t>
  </si>
  <si>
    <t>Elektrody diagnostyczne 10 polowe sterowalne j.u . dostępna średnica elektrody: 6F, liczba pierścieni: 10,dostępność 2 krzywizn: D i F, długość końcówki: 2 mm, odległość miedzy pierścieniami: 2/8/2 mm,długość: 115 cm</t>
  </si>
  <si>
    <t>Łącznik do elektrod diagnostycznych.Kabel bezpośredni łączący elektrodę z systemem elektroanatomicznym wielorazowego użytku, automatyczne rozpoznawanie elektrody przez system elektroanatomiczny.</t>
  </si>
  <si>
    <t>Dzierżawa systemu elektroanatomicznego mapowania 3D  wraz z generatorem prądu (ilość sesji)</t>
  </si>
  <si>
    <t>Koszulki prowadzące do kaniulacji tętnicy udowej.Zestaw zawiera: Igłę do tętnicy udowej, jednoelementowa, odporna na zagiecia, kompatybilna z prowadnikiem 0,035" i 0,038" oraz  0,021" dla 4 F. Zatrzask pomiędzy dilatatorem i koszulką, silikonowa zastawka uszczelniająca z bocznym kranikiem. Koszulka posiadająca średnicę  4 F, 5F, 6F, 7F, 8F, 9F,10F-długość 11 cm i 23 cm</t>
  </si>
  <si>
    <t xml:space="preserve"> Pakiet nr 35 Dzierżawa Systemu elektrofizjologicznego, stymulatora elektrofizjologicznego,  generatora RF  i pompy do elektrod chłodzonych cieczą wraz z dostawą elektrod.</t>
  </si>
  <si>
    <t xml:space="preserve">KARDIOLOGIA </t>
  </si>
  <si>
    <t>KARDIOLOGIA INWAZYJNA</t>
  </si>
  <si>
    <t xml:space="preserve"> Pakiet nr 36 Elektrody do systemu elektroanatomicznego 3D wraz z dzierżawą systemu elektroanatomicznego z mapowaniem 3D		</t>
  </si>
  <si>
    <t xml:space="preserve">Pakiet nr 37 Dostawa introducerów udowych </t>
  </si>
  <si>
    <r>
      <t>Elektroda sterowalna do ablacji z końcówką chłodzącą j.u.Dostępność krzywizn jednokierunkowych</t>
    </r>
    <r>
      <rPr>
        <b/>
        <sz val="10"/>
        <color theme="1"/>
        <rFont val="Arial"/>
        <family val="2"/>
        <charset val="238"/>
      </rPr>
      <t xml:space="preserve"> </t>
    </r>
    <r>
      <rPr>
        <sz val="10"/>
        <color theme="1"/>
        <rFont val="Arial"/>
        <family val="2"/>
        <charset val="238"/>
      </rPr>
      <t>(B, D,F,J).  i dwukierunkowej (D-F, F-J) Dostępna średnica elektrody:  8F. Długość końcówki: 3,5 mm. Odległość miedzy pierścieniami: 2/5/2 mm lub 1/6/2, długość: 115 cm, dostępność elektrod z &gt;40 otworami irygacyjnymi do dzierżawionego  SYSTEMU ELEKTROANATOMICZNEGO DO MAPOWANIA 3D</t>
    </r>
  </si>
  <si>
    <t>VAT %</t>
  </si>
  <si>
    <t>Ilość na 15 m-cy</t>
  </si>
  <si>
    <t xml:space="preserve">Cena netto </t>
  </si>
  <si>
    <t>Komisowa</t>
  </si>
  <si>
    <t>Cewnik wspomagajacy. Cewnik wspierający kompatybilny z prowadnikiem 0,014” 0,018” 0,035”,
 Odporny na zginanie i łamanie. Dystalny koniec taperowany.
Trzy złote markery RO w odległości 15 mm. Marker dystalny w odległości 2 mm od końca cewnika. Długości cewników: 65, 90, 135 i 150 cm. Pokrywany hydrofilnie na długości 40 cm.</t>
  </si>
  <si>
    <t>Strzykawka wysokociśnieniowa. Strzykawka o przezroczystym polikarbonatowym korpusie. Pojemność 20cm sześciennych. Wytrzymałości ciśnieniowej do 26 atm. Strzykawka z manometrem o skali w jednostkach: ATM i PSI. Strzykawka z mechanizmem zapadkowym blokującym i umożliwiającym swobodny przesuw tłoka. Strzykawka wyposażona w dren poliuretanowy, zbrojony zakończony końcówką luer-lock z możliwością rotacji.</t>
  </si>
  <si>
    <t>Cewnik balonowy pokrywany lekiem. Kompatybilny z prowadnikami 0,018. Średnice balonu od 2 do 8mm. Długości balonu w zakresie 30-200mm. Długości cewników 80/90/135/150cm. Balon pokryty lekiem paklitaksel w technologii „TransPax”Posiada system zabezpieczający balon podczas wprowadzania go przez zawór hemostatyczny, zapobiegający uszkodzeniom i utracie leku. Ciśnienie RBP dla balonów o średnicach w zakresie 4-7mm równe 14atm oraz dla balonów średnicy 8mm równe 12atm.</t>
  </si>
  <si>
    <t>Cewnik balonowy do tętnic podudzia kompatybilny z prowadnikiem 0,018"Dostępna wersja OTW i RX. Długość cewnika balonowego OTW: 40/80/90/135/150mm. Długość cewnika balonowego RX: 80/90/135/150mm. Długości balonu: 10-220 mm. Średnice balonu: 2-10 mm. Kompatybilny z prowadnikiem 0.018”. RBP: 14 atm. Crossing profile: 0.020”. Pokrycie hydrofilne.</t>
  </si>
  <si>
    <t>Cewnik balonowy uniwersalny  Kompatybilny z prowadnikiem 0,035”. Średnice balonu: 3 – 12 mm
 Długości balonu: 20 – 200 mm. Długości systemu wprowadzającego: 40/75/135 cm. Kompatybilny z koszulkami: 5F (śr. 3-7 mm), 6F (śr. 8 – 10 mm) i 7F (śr. 12 mm). Ciśnienie RBP:14 – 24 ATM. Profil przejścia przez zmianę 0,040”/1,01 mm. Wykonany z materiału zapewniającego wytrzymałość i elastyczność.</t>
  </si>
  <si>
    <t xml:space="preserve">Stent samorozprężalny obwodowy  Stent samorozprężalny wykonany z nitinolu w technice wycinania laserowego z jednego kawałka tuby. Stent o zamkniętych celach na obu końcach, co zapewnia lepszą apozycję, i otwartych celach w części środkowej. Średnice stentu: 5 -14 mm. Długości stentu: 20 – 120 mm. Długości systemu wprowadzającego: 75 cm i 120 cm. Kompatybilny z prowadnikiem 0.035”, „over the wire”. Kompatybilny z koszulką wprowadzającą 6F dla wszystkich rozmiarów. Markery na końcach – 4 lub 5 markerów na każdym z końców w zależności od rozmiaru.  </t>
  </si>
  <si>
    <t>Stent samorozprężalny do tętnicy udowej powierzchownej Stent samorozprężalny nitynolowy. Średnice: 5-8 mm. Długości: 20 – 150 mm
Długości systemu wprowadzającego: 75 i 130 cm. Maksymalny crossing profile 0,083”. Kompatybilny z prowadnikiem 0,035” i koszulką 6F dla wszystkich rozmiarów. Możliwość rozprężenia stentu jedną ręką (za pomocą pokrętła) lub dwiema rękami. Triaksialny system wprowadzający minimalizujący dystalną migrację stentu podczas implantacji</t>
  </si>
  <si>
    <t>Stent rozprężany na balonie obwodowy Stent wycinany laserowo w kształt tabularnej siatki, zamontowany na cewniku balonowym. Stent wykonany ze stopu stali 316L, zamontowany fabrycznie na balonie w sposób uniemożliwiający jego zsunięcie podczas manipulacji
cewnik balonowy akceptujący prowadnik 0,035” „over the wire”,
Długość cewnika 75 oraz 135cm. Cewnik balonowy wysokociśnieniowy,  RBP 12atm. Stent o dużej elastyczności i możliwości dopasowania do kształtu naczynia. Stent o dużej statycznej sile radialnej. Stent o małej skracalności &lt; 2%Zacieśnianie światła stentu po usunięciu balonu (recoil) &lt; 2%. Długości stentu 17/25/27/37/57mm, średnice 5/6/7/8/9/10 mm. Kompatybilny z koszulką 6F (średnice 5,0-8,0mm), 7F( dla rozmiaru 8x57mm oraz średnic 9,0-10,0 mm). Dobra widoczność stentu we fluoroskopie.</t>
  </si>
  <si>
    <t>Stent rozprężalny na balonie do tętnic nerkowych Stent wycinany laserowo w kształt tabularnej siatki, zamontowany na cewniku balonowym. Stent wykonany ze stopu stali 316L
Dodatkowe przęsła w bliższej 1/3 długości – większa siła radialna w odcinku ostialnym. Zamontowany fabrycznie na balonie w sposób uniemożliwiający jego zsunięcie podczas manipulacji Rozmiary stentu: 4/5/6/7 mm, długości 14,15,18,19 mm. Kompatybilny z koszulką 5F (średnice 4,0-6,0 mm) oraz 6F – wymiar 7,0. Kompatybilny z prowadnikiem 0,014” oraz 0,018”. Cewnik dostawczy w systemie rapid exchange. Długości cewnika dostawczego 90 i 150cm. Ciśnienie nominalne 10 atm, RBP 14 atm. Profil przejścia (crossing profile): od 0,055” do 0,070”. Konstrukcja stentu zapewniająca dobrą widoczność we fluoroskopii, dużą statyczną siłę radialną oraz elastyczność i giętkość trakcie dostarczania.</t>
  </si>
  <si>
    <t>Cewniki balonowe – szyja Cewniki balonowe do tetnicy szyjnej. Cewniki w systemie RX o dlugosci 80- 150 cm, kompatybilne z prowadnikiem 0,014" i 0,018 ", srednice od 2mm do 7mm (co 0,5mm) I 8mm, dlugosci: 10/15/2030/40/60 mm, kompatybilne z koszulka 4F lub   5F w zaleznosci od średnicy, ciśnienie nominalne 6 atm, RBP 14 atm</t>
  </si>
  <si>
    <t>Stent szyjny Stent dostosowany do naczyń szyjnych. Stent samorozprężalny wykonany ze stopu stali z kobaltem. System dostawczy akceptujący prowadnik 0,014”, monorail. Długość cewnika dostawczego 135cm. Średnica systemu dostawczego 5 oraz 6F. Stent pleciony w kształt tubularnej siatki (mesh), o geometrii zamkniętych cel. Stent o dużej elastyczności, miękkości i możliwości dopasowania do kształtu naczynia i jego zmieniającej się średnicy - tętnica szyjna wspólna-tętnica szyjna wewnętrzna. Stent z możliwością ponownego złożenia - całkowicie repozycjonowalny. Średnice: 4-9mm, długości: 30-62mm. Dobra widoczność stentu we fluoroskopie, bez markerów.</t>
  </si>
  <si>
    <t>Prowadnik z filtrem do neuroprotekcji Prowadnik 0,014" o długości 190 cm oraz 300 cm z platynową miękką kształtowalną końcówką. Prowadnik umieszczony w sposób niecentryczny wobec koszyka filtra. Koszyk filtra umocowany w sposób ruchomy – gwarantujący obrót na prowadniku. Filtr w postaci pętli nitinolowej samorozprężalnej z koszykiem/membraną o porowatości 110mikronów. Jeden rozmiar dopasowujący się do różnych średnic naczynia w zakresie od 3,5 do 5,5mm. Koszulka dostawcza w systemie Monorail o profilu przejścia 3,2F</t>
  </si>
  <si>
    <t>Mikrocewnik z prowadnikiem  Profil mikrocewnika 2,4F i 2,8F. Długości mikrocewnika 105, 130, 155 cm. Konstrukcja całkowicie metalowa pokryta polimerem bez zatopionego metalowego splotu wewnętrznego.
Dostępne kształty końcówek Straight, Bern, J, Swan. Dostępne wersje z dwoma markerami. Maksymalny przepływ 3,5 ml/s dla 2,4F i 6,3 ml/s dla 2,8F
Pokrycie hydrofilne. Kompatybilne z prowadnikiem 0,014,  0,016 i 0,018”. Dostępne wersje z mikroprowadnikiem i bez mikroprowadnika. Kompatybilne z cewnikami diagnostycznymi 0,035” i 0,038”. Maksymalne ciśnienie 1200 PSI. Możliwość podania cząstek embolizacyjnych do 900 mikronów (2,8F).</t>
  </si>
  <si>
    <t>Coile odczepiane.  Rozmiary 0,018” i 0,035" , Średnice 2-22 mm. Dostępne długości 40-600 mm
Spirale wykonane ze stopu  platyny. Pokrycie włóknami PET.
Możliwość repozycjonowania spiral. Prosty w obsłudze, zewnętrzny, mechaniczny system odczepiania bez konieczności użycia dodatkowych urządzeń (elektrycznych, gwintowanych itp.) do uwalniania spiral.</t>
  </si>
  <si>
    <t xml:space="preserve">Spirale wykonane z platyny średnicy pierwotnej 0.018” i 0.035”, pokryte „włoskami” z dakronu przyspieszającego embolizacje. Kompatybilne z cewnikiem o minimalnym świetle wewnętrznym 0.038” oraz 0.021” w zależności od średnicy pierwotnej zwoju. Długość spirali w introducerze 10-85mm; wymiary spirali rozprężonej 2-11mm. Dostępne kształty: VortX, VortX Diamond, Multi Loop, Figure 8-18, Multi Loop 8-18, Complex Helical </t>
  </si>
  <si>
    <t>Drenaż drog żółciowych. Dren pokrywany hydrofilnie substancją „Glidex”. Wykonany z materiału zapewniającego wytrzymałość i elastyczność – odporny na złamania
Marker RTG umieszczony przed proksymalnym otworem drenującym umożliwia precyzyjną implantację cewnika. Zabezpieczenie drenu przed wypadnięciem za pomocą pętli blokującej przemieszczanie się założonego cewnika. Trzy rodzaje sztywności drenu (miękki, regularny oraz sztywny). Rozmiary cewnika w zestawie: 8F i 10F, 12F i 14F śr oraz 35cm długości. Dostępna wersja drenu w zestawie z igłą oraz końcówkami ulegającymi rozpuszczeniu w ciele pacjenta.</t>
  </si>
  <si>
    <t>Płaski cewnik balonowy typu OTW kompatybilny z prowadnikiem 0.014” oraz cewnikiem prowadzącym 6F. Zaopatrzony jest w dwa porty do kontrolowanej perforacji śródbłonka, umieszczone po przeciwnych stronach balonu oznaczone markerami</t>
  </si>
  <si>
    <t>Cewnik Kalibrowany:Cewnik angiograficzny znakowany typu „Pig-Tail”długość cewnika 65cm, 110 cm średnica cewnika 5 F od 6 do 8 otworów bocznych na końcu dalszym znakowany złotymi markerami w dystalnym odcinku znakowany złotymi markerami w dystalnym odcinku cewnika na odcinku przynajmniej 10 i/lub 20cm cewnika na odcinku przynajmniej 10 i/lub 20 cm markery dobrze widoczne w obrazie rtg, lokalizowane co 1cm na znakowanym odcinku</t>
  </si>
  <si>
    <t>Cewnik do aspiracji o dużym świetle wewnętrznym• cewnik do podawania środków diagnostycznych terapeutycznych, do aspiracji skrzepów i zatorów z układzie tętniczym naczyń mózgowych i obwodowych• cewnik zbrojony na całej długości hybrydowo (spiralny oplot i plecione wzmocnienie)• atraumatyczny dystalny segment kształtowalny nad parą• dystalny odcinek 60 cm pokryty hydrofilnie• marker cieniujący na dystalnym odcinku• długość dystalnej końcówki 19 cm• rozmiar cewnika - 6F• średnica zewnętrzna/wewnętrzna: 0.082’’/0.070" • długość cewnika: 125, 131 cm</t>
  </si>
  <si>
    <t>Cewniki kalibracyjne, szeroka gama krzywizn typu Pigtail Flush, Straight Flush, Modified Hook Flush, dostępne średnice: 5 F, dostępne długości: 65 cm, 100 cm, ilość markerów 11, markery platynowe, odstępy pomiędzy markerami: 1 cm, matriał szaftu: nylon Peba, duża odporność na złamanie, gładka powierzchnia, duża wytrzymałość ciśnieniowa 1200 psi, kompatybilne z prowadnikiem 0,035", doskonała pamięć kształtu</t>
  </si>
  <si>
    <t>Stent samorozprężalny do tętnic udowych i podkolanowych do pierwotnego stosowania zmian de novo lub zmian restenotycznych, nitinolowy, wycinany laserowo z jednego kawałka o budowie helikalnej. System OTW, kompatybilny z prowadnikiem 0,035'.Koszulka 6F.Średnice stentu 6mm w długości: 170mm, średnica stentu 7mm w długości 150,170mm i długości systemu wprowadzającego 80cm i 130 cm.Stenty o średnicy 8,9,10mm dostępne są w długościach: 20,30,40,60,80mm i długości systemu wprowadzajacego 80cm i 130cm.Multifunkcyjny system uwalniania stentu, po sześć markerów tantalowych po obu stronach stentu dla uwidocznienia w promieniowaniu RTG</t>
  </si>
  <si>
    <t>Stent samorozprężalny do tętnic udowych i podkolanowych do pierwotnego stosowania zmian de novo lub zmian restenotycznych, nitinolowy, wycinany laserowo z jednego kawałka o budowie helikalnej. System OTW, kompatybilny z prowadnikiem 0,035'. Koszulka 6F.Średnice stentów 6,7mm dostępne w długościach stentów:200 mm .Multifunkcyjny system uwalniania stentu, po sześć markerów tantalowych po obu stronach stentu dla uwidocznienia w promieniowaniu RTG. Długości systemu wprowadzającego 100cm i 135 cm</t>
  </si>
  <si>
    <t xml:space="preserve"> Stent samorozprężalny, nitinolowy do tętnicy udowej i podkolanowej (P1,P2,P3), wycinany laserowo z jednego kawałka o budowie helikalnej.System OTW, kompatybilny z prowadnikiem 0,035'. Koszulka 5F. Średnice stentów 5 mm o długościach 20-170 mm, średnice 6 mm o długościach 20-150 mm oraz średnice 7 mm o długościach:  20-120 mm. Długości systemu wprowadzającego 80cm i 135 cm. Multifunkcyjny system uwalniania stentu, po sześć markerów tantalowych po obu stronach stentu dla uwidocznienia w promieniowaniu RTG. Opaski znacznikowe na systemie wprowadzającym rozmieszczone w odstępach co 1 cm ułatwiające lokalizacje balonu.  System GeoAlign - umożliwiający ograniczenie promieniowania</t>
  </si>
  <si>
    <t xml:space="preserve">Stent samorozprężalny do tętnic biodrowych, nitinolowy. System OTW, kompatybilny z prowadnikiem 0,035', koszulka 6F. Średnice stentów 7,8,9,10mm dostępne w długościach: 20,30,40,60,80,100mm i długości systemu wprowadzajacego 80cm. Po obu stronach stentu po 4 znaczniki tantalowe. </t>
  </si>
  <si>
    <t xml:space="preserve">Balon lekowy 
Średnice: od 2mm do 12 mm 
Długości balonów:  od 40mm do 220mm; kompatybilny z prowadnikami:  0.014"; 0.018''; 0.035” ;typ: OTW. Dostępny w różnych długościach systemu roboczego:75cm, 100cm, 130cm,150cm, zalecana koszulka w zależności od rozmiaru: od 4F - 10F; RBP w zależności od, rozmiaru: od 10 atm - 15 atm, ciśnienie nominalne w zależności od rozmiaru: od 6atm - 7atm; wymagany nośnik paclitaxelu: sorbitol i polisorbat; nie więcej niż 0.05% utraty paclitaxelu podczas 'transportu' balonu- potwierdzone badaniem, stała dawka paclitaxelu na całej powierzchni balonu, stężenie powierzchniowe paclitaxelu na balonie: nie więcej niż 2 ug/mm2 - bezpieczna i skuteczna dawka; Skuteczność w redukcji restenoz (SFA, BTK, AV) potwierdzona opublikowanymi badaniami na łącznej populacji PONAD 4800 chorych. Skuteczność i bezpieczeństwo użycia balonu potwierdzone minimum jednym badaniem randomizowanym                             </t>
  </si>
  <si>
    <t xml:space="preserve">Stent nitinolowy umieszczony w materiale ePTFE między
dwiema warstwami (wtopiony). Dostępne średnice 5mm,6mm,7mm,8mm,9mm,10mm,12mm;13,5mm, długości stentgraftu w średnicach od 5-8 mm to 20,30,40,60,80,100,120 mm, długość stentgraftu w średnicach 9-13,5 mm to 30,40,60,80,100,120 mm.
Długość systemu wprowadzającego to 80cm i 117 cm, kompatybilne z prowadnikiem 0,035", na zakończeniach markery tantalowe ,
poprawiające widocznośc w rentgenie (znaczniki radiocieniujące).
Wewnętrzna powierzchnia stentgraftu impregnowana
węglem, zalecana koszulka, odpowiednio:  8Fr, 9Fr, 10Fr.
</t>
  </si>
  <si>
    <t xml:space="preserve">Stentgraft obwodowy kryty rozprężany na balonie przeznaczony do leczenia zmian miażdżycowych w tętnicach biodrowych wspólnych i zewnetrznych. Stent wykonany ze stali nierdzewnej 316L, który znajduje się między dwiema warstwami e PTFE, kompatybilny z prowadnikiem 0,035", balon niepodatny OTW. System wprowadzania 80 i 135cm, dostępne średnice: 5,6,7,8,9,10 i 12 mm, dostępne długości: 16mm, 26mm, 37mm, 58mm (w zależności od średnicy). Kompatybilny z koszulką 6,7,8F (w zależności od średnicy). Ciśnienie nominalne dla wszystkich średnic 8 atm. RBP dla wszystkich średnic 12 atm                                                                                                                                                                                                                                                                                                                                                                        </t>
  </si>
  <si>
    <t xml:space="preserve">Cewnik balonowy do zabiegów PTA w tętnicach nerkowych, podkolanowych, piszczelowych, udowych i strzałkowych, półpodatny, nylonowy, system OTW, kompatybilny z prowadnikiem 0,018'. Ciśnienie nominalne 6 atm. RBP 11 -16 atm. Koszulka 4-6F. Długość systemu wprowadzającego 75cm: dostępne średnice: 2; 2,5; 3; 3,5; 4; 5; 6; 7; 8; 9mm w długościach 20,40,60,100,120,150,220mm (w zależności od średnicy). Długość systemu wprowadzającego 130cm : dostępne średnice: 2; 2,5; 3; 3,5; 4; 5; 6mm w długościach 20,40,60,80,100,120,150,220,300 mm, średnice 7;8 i 9mm w długości 40mm. Atraumatyczna końcówka. Dystalny segment trzonu cewnika i balon pokryte są powłoką hydrofilową.                        </t>
  </si>
  <si>
    <t xml:space="preserve">Cewnik balonowy do rozszerzania zwężeń w tetnicach obwodowych i do leczenie niedrożności w naturalnych lub sztucznych przetokach tętniczo-żylnych oraz do doprężania stentów,  półpodatny, nylonowy, system OTW, kompatybilny z prowadnikiem 0,035'. Długość systemu wprowadzającego 75cm i 130cm. Ciśnienie nominalne 8 atm dla średnic 3mm - 7mm oraz 6 atm dla średnic 8mm - 12mm. RBP 9 -21 atm. Dostępne średnice: 3,4,5,6,7mm w długościach 20,40,60,80,100,120,150,200,250 i 300mm oraz średnica 8mm w długościach 20,40,60,80,100,120,150,200 mm i średnice: 9,10,12mm w długości 20,40,60,80,100mm. Koszulka 5-7F. Niskoprofilowa koncówka. Cewnik posiada opaski znacznikowe na trzonie w odstępach co 1 cm. Co 10 cm znajduje się oznakowanie odległości od dystalnego końca balonu.                                                                                                                                                                                                                                                                                                                                                                                                                                                                                                                                                                                                                                                                                                                                                                                                                                                                                                                                                                                                                                                                                                                                                                                                  </t>
  </si>
  <si>
    <t>Stent samorozprężalny, do leczenia stenoz i niedrożności żył biodrowych i udowych,  nitinolowy. System prowadzący trójosiowy, OTW, kompatybilny z prowadnikiem 0,035'. Koszulka 8F - 10F. Średnice stentów 10, 12, 14, 16, 18 i 20mm. Każda średnica dostępna w długościach stentów: 40,60,80,100,120,140,160mm. Na stencie znajduje się 12 znaczników - po sześć na każdym końcu. Trzy z nich to radiocieniujące znaczniki tantalowe a pozostałe trzy wykonane są z nitinolu. Dla każdego rozmiaru stentu system wprowadzający 80cm i 120cm.</t>
  </si>
  <si>
    <t>Cewnik balonowy OTW, zbudowany z włókien kewlarowych, ultra niepodatny o dużych średnicach. Średnice: 12, 14, 16, 18, 20, 22,  24 i 26 mm, długości: 2, 4 i 6 cm (w zależności od średnicy). Kompatybilny z prowadnikiem 0.035", system wprowadzania 80 cm i 120 cm. Ciśnienie nominalne 4-6 atm, RBP: 12-18 atm. Koszulka 7-12F. Dwa znaczniki dla lepszej widoczności.</t>
  </si>
  <si>
    <t>Cewnik balonowy OTW, wysokociśnieniowy, zbudowany z włókien kewlarowych, ultra niepodatny. Średnice: 4,5,6,7,8,9,10 i 12 mm, długości: 2,4,6,8 i 10 cm (w zależności od średnicy). Kompatybilny z prowadnikiem 0.035", system wprowadzania 50 cm, 75 cm. Ciśnienie nominalne dla wszystkich średnic 8 atm, RBP: 30-40 atm. Koszulka 6-8F.</t>
  </si>
  <si>
    <t>Cewnik balonowy OTW, zbudowany z włókien kewlarowych, ultra niepodatny do zastosowania w tętnicach nerkowych, biodrowych, udowych, podkolanowych, piszczelowych, srzałkowych i podobojczykowych, do doprężeń stentgraftów. Średnice: 3;4;5;6;7;8;9;10 mm. Długości: 2,4,10,12,15,17,20cm. Kompatybilny z prowadnikiem 0.035", system wprowadzania 40 cm, 80 cm, 120 cm i 135 cm. Ciśnienie nominalne dla wszystkich średnic 8 atm, RBP 20-24 atm. Koszulka 5-7F.</t>
  </si>
  <si>
    <t xml:space="preserve">Inflator wysokociśnieniowy; pojemność 30ml. Ciśnienie do 40 atmosfer. </t>
  </si>
  <si>
    <t>Stent samorozprężalny, powlekany ePTFE, nitinolowy, impregnowany węglem. System OTW, kompatybilny z prowadnikiem 0,035'. Koszulka 8F - 9F. Średnice stentów 6, 7, 8, 9 i 10mm. Dostępny w konfiguracji prostej i rozszerzonej.  Konfiguracja prosta: każda średnica dostępna w długości: 30, 40, 60, 80 i 100mm. Konfiguracja rozszerzona: każda średnica dostępna w długości: 40, 60, 80 i 100mm. Na stencie powlekanym znajduje się 12 znaczników tantalowych - po sześć na każdym końcu. Długość systemu wprowadzającego 80cm i 120cm.</t>
  </si>
  <si>
    <t xml:space="preserve">Cewnik wspierający do przechodzenia przez zmiany naczyniowe, z niskoprofilową końcówką. Dystalny koniec posiada naprzemiene, czarne i białe markery na długości 30cm, widoczne w skopii, umożliwiające precyzyjne wymiarownie od 1 do 30cm. System OTW, kompatybilny z prowadnikami o średnicach 0,014”, 0,018” i 0,035”. Powłoka hydrofilna na długości 40cm. System 0,014” - długość systemu wprowadzającego 135cm i 150cm, koszulka 4F, profil końcówki 0,017”. System 0,018” - długość systemu wprowadzającego 90cm, 135cm i 150cm, koszulka 4F, profil końcówki 0,021”. System 0,035” - długość systemu wprowadzającego 65cm, 90cm, 135cm i 150cm, koszulka 5F, profil końcówki 0,038”. Każdy rozmiar cewnika, oprócz naprzemiennych czarnych i białych markerów co 10 mm, oznaczony jest dodatkowo podwójnymi markerami wskazującymi odcinki 10cm i 20cm.         </t>
  </si>
  <si>
    <t>Materiał chemoembolizacyjny
Partykuły do chemoembolizacji, precyzyjnie kalibrowane partykuły do nasączania cytostatykiem w ampułkostrzykawkach 2 ml, wielkość 40um, 75um, 100um, czas ładownia doksorubicyną 60minut, czas ładowania irinotecanem 30 minut
1. Ampułkostrzykawki 2ml, możliwość nasączania doksorubicyną 100mg/2ml (1 ampułkostrzykawka), możliwość nasączania irinotecanem 100mg/2ml (1 ampułkostrzykawka)</t>
  </si>
  <si>
    <t>Zakupowa</t>
  </si>
  <si>
    <t>Złącze wysokocisnieniowe 150 cm jednorazowego użytku do wstrzykiwacza MarkPro Vis złacze o długości 150 cm i wytrzymałości 1200 PSI</t>
  </si>
  <si>
    <t xml:space="preserve">Zestaw do strzykawki MarkPro Vis jednorazowy o pojemności 150 ml wraz ze złączem szybkiego napełniania typu J </t>
  </si>
  <si>
    <t>PAKIET NACZYNIOWY NR 38</t>
  </si>
  <si>
    <t>Prowadnik specjalistyczny 0,018. Prowadnik pokrywany hydrofilnie w częsci dystalnej powłoka ICE. Średnica 0,018”, długości 110/150/200/300cm. Kształtowalny koniec o długości 2cm. Dystalna część miękka na długości 8 oraz 12cm. Sztywności końcówek 6g i 8g. Rdzeń ze stali nierdzewnej 304V.</t>
  </si>
  <si>
    <t>Prowadnik specjalistyczny 0,014. Prowadnik z rdzeniem ze stali nierdzewnej pokrywany hydrofilnie  w części dystalnej na długości 10 lub 38 cm. Sztywności końcówek 3g i 6g. Powłoka polimerowa z domieszką wolframu (w części dystalnej na długości 2 cm 90% wagi, w części proksymalnej 55% wagi). Średnica 0,014” (0,37mm), długości 182 i 300cm. Kształtowalna końcówka: prosta i zagięta. Dystalna część taperowana na długości 8 oraz 11cm. Stalowy rdzeń pokryty PTFE w części proksymalnej.</t>
  </si>
  <si>
    <t>Prowadniki specjalistyczne 0,014" oraz 0,018" nerkowy. Prowadnik wysokospecjalistyczny 0.014” i 0.018”. Długości: 130, 190 i 300 cm  Końcówka prowadnika: prosta - kształtowalna bądź zagięta ‘’J”. Dystalny odcinek pokryty silikonem, odcinek proksymalny pokryty teflonem
Prowadnik o stopniowanej gradacji stożkowatości końcówki: 5/7/10 cm dla prowadnika 0.014” oraz 2,5/3/7 cm dla prowadnika 0,018”. Dostępna wersja z cieniującymi markerami w odstępach 5 mm na dystalnym końcu</t>
  </si>
  <si>
    <t>Stent samorozprężalny pokrywany lekiem. Stent nitinolowy, kompatybilny z prowadnikiem 0.035”, samorozprężalny. Stent otwarto-komórkowy pokryty polimerem i lekiem typu paclitaxel, dawka leku 0,167 mikrograma/mm2. Średnice 6 i 7 mm, długość 40, 60, 80, 100,120,150 mm; ze znacznikami tantalowymi na stencie; średnica systemu wprowadzającego 6F, długość systemu wprowadzającego 75cm i 130cm. System wprowadzania ma budowę trójosiową: trzon zewnętrzny służy do stabilizowania systemu wprowadzania, trzon środkowy ma na celu zabezpieczenie i przytrzymanie stentu, a trzon wewnętrzny stanowi kanał prowadnika.System uwalniania z pokretłem umożliwiqającym rozprężanie stentu jedną ręką</t>
  </si>
  <si>
    <t xml:space="preserve">PAKIET NACZYNIOWY NR  39 </t>
  </si>
  <si>
    <t xml:space="preserve">PAKIET NACZYNIOWY NR 40 </t>
  </si>
  <si>
    <t>PAKIET NACZYNIOWY nr 41</t>
  </si>
  <si>
    <t>PAKIET NACZYNIOWY NR 42</t>
  </si>
  <si>
    <t>PAKIET NACZYNIOWY NR 43</t>
  </si>
  <si>
    <t>Materiał embolizacyjny
CZĄSTKI EMBOLIZACYJNE - HYDROŻELOWE
cząstki pokryte substancją zmniejszającą reakcję zapalną, cząstki hydrożelowe pokryte polimerem perifluoranowym, precyzyjnie kalibrowane w ampułkostrzykawkach 2ml, dostępne w rozmiarach 40, 75, 100, 250, 400, 500, 700, 900, 1100 i 1300 mikronów (do wyboru przy dostawie), Ilość 15 fiolek/strzykawek  o pojemności 2ml</t>
  </si>
  <si>
    <t>Załącznik nr 2 do SWZ</t>
  </si>
  <si>
    <t xml:space="preserve">Kompletny zestaw proceduralny do pomiaru rzutu serca metodą termodylucji. W
skład zestawu wchodzi: Cewnik typu Swan-Ganz 4-światłowy w rozmiarze w
rozmiarze 7,0Fr/110cm lub 5-światłowy w rozmiarze w rozmiarze
7,5Fr/110cm (do wyboru) wyposażony w balonik na końcu cewnika z komorą
testowania szczelności, z osłonką na cewnik umożliwiającą swobodne
manewrowanie i późniejsze przemieszczenie; znacznik głębokości co 10 cm;
czujnik temperatury injektatu; strzykawka 1,5 ml do napełniania i zaklinowania
balonika; skalpel, igła 25G; zawór bezpieczeństwa; osłonka dekontaminacyjna o
dł. ok. 80 cm; rozszerzadło /dylatator/, ręcznik papierowy 17 x 22”; introducer
zaopatrzony w integralne ramię, port boczny, samouszczelniający zawór
hemostatyczny, fiksator /typu Tuohy-Borst/ zapobiegający przemieszczaniu się
cewnika oraz blokujący ustawienie na pożądanej głębokości; kranik trójdrożny;
obłożenie 22 x 22”; lider wprowadzający J”; gazik; 2 x igła cienkościenna 18G x 2
½. Zestaw pakowany na kompletnej tacy i z osłoną w celu zwiększenia
bezpieczeństwa i możliwości przełożenia całego zestawu na sterylne pole
zabiegowe. Zestaw pakowany w opakowanie odpornym na uszkodzenia mechaniczne typu TYVEC. Kompatybilne z system Philips Intellivu MX 750. Kompatybilne z system monitorowania Siemens Sensis
Przy braku kompatybilności- konieczność dostarczenia końcówek adaptujących
</t>
  </si>
  <si>
    <t>VAT%</t>
  </si>
  <si>
    <t>Zestaw do hipotermii terapeutycznej, 
Zestaw do termoregulacji pacjenta metodą śródnaczyniową z wymiennikiem ciepła
W skład zestawu wchodzi cewnik Foleya z czujnikiem temperatury 16 lub 18 F
Cewniki ICY o długości 38 lub 45 cm do wyboru Zamawiającego na etapie zamówienia
Cewniki kompatybilne z aparatem  firmy Zoll Thermogard XP, który jest własnością szpitala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</si>
</sst>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zł&quot;_-;\-* #,##0.00\ &quot;zł&quot;_-;_-* &quot;-&quot;??\ &quot;zł&quot;_-;_-@_-"/>
    <numFmt numFmtId="164" formatCode="#,##0.00\ &quot;zł&quot;"/>
    <numFmt numFmtId="165" formatCode="#,##0.0000&quot; &quot;[$zł-415];[Red]&quot;-&quot;#,##0.0000&quot; &quot;[$zł-415]"/>
    <numFmt numFmtId="166" formatCode="#,##0.00&quot; &quot;[$zł-415];[Red]&quot;-&quot;#,##0.00&quot; &quot;[$zł-415]"/>
    <numFmt numFmtId="167" formatCode="#,##0.00\ [$zł-415]"/>
    <numFmt numFmtId="168" formatCode="#,##0.00\ [$zł-415];[Red]\-#,##0.00\ [$zł-415]"/>
    <numFmt numFmtId="169" formatCode="#,##0.0000\ [$zł-415];[Red]\-#,##0.0000\ [$zł-415]"/>
    <numFmt numFmtId="170" formatCode="#,##0.00&quot; &quot;[$zł-415]"/>
    <numFmt numFmtId="171" formatCode="#,##0.00\ [$zł-415];[Red]#,##0.00\ [$zł-415]"/>
    <numFmt numFmtId="172" formatCode="&quot; &quot;#,##0.00&quot; &quot;[$zł-415]&quot; &quot;;&quot;-&quot;#,##0.00&quot; &quot;[$zł-415]&quot; &quot;;&quot; -&quot;00&quot; &quot;[$zł-415]&quot; &quot;;&quot; &quot;@&quot; &quot;"/>
    <numFmt numFmtId="173" formatCode="#,##0.00&quot;   &quot;"/>
    <numFmt numFmtId="174" formatCode="_-* #,##0.00\ [$zł-415]_-;\-* #,##0.00\ [$zł-415]_-;_-* &quot;-&quot;??\ [$zł-415]_-;_-@_-"/>
  </numFmts>
  <fonts count="35" x14ac:knownFonts="1">
    <font>
      <sz val="11"/>
      <color theme="1"/>
      <name val="Calibri"/>
      <family val="2"/>
      <charset val="238"/>
      <scheme val="minor"/>
    </font>
    <font>
      <sz val="10"/>
      <color theme="1"/>
      <name val="Arial"/>
      <family val="2"/>
      <charset val="238"/>
    </font>
    <font>
      <b/>
      <sz val="10"/>
      <color theme="1"/>
      <name val="Arial"/>
      <family val="2"/>
      <charset val="238"/>
    </font>
    <font>
      <b/>
      <sz val="10"/>
      <name val="Arial"/>
      <family val="2"/>
      <charset val="238"/>
    </font>
    <font>
      <b/>
      <i/>
      <u/>
      <sz val="10"/>
      <name val="Arial"/>
      <family val="2"/>
      <charset val="238"/>
    </font>
    <font>
      <sz val="10"/>
      <name val="Arial"/>
      <family val="2"/>
      <charset val="238"/>
    </font>
    <font>
      <sz val="10"/>
      <color rgb="FF000000"/>
      <name val="Arial"/>
      <family val="2"/>
      <charset val="238"/>
    </font>
    <font>
      <sz val="11"/>
      <color theme="1"/>
      <name val="Arial"/>
      <family val="2"/>
      <charset val="238"/>
    </font>
    <font>
      <sz val="11"/>
      <color theme="1"/>
      <name val="Arial"/>
      <family val="2"/>
      <charset val="238"/>
    </font>
    <font>
      <sz val="11"/>
      <name val="Arial"/>
      <family val="2"/>
      <charset val="238"/>
    </font>
    <font>
      <sz val="11"/>
      <color rgb="FF000000"/>
      <name val="Arial"/>
      <family val="2"/>
      <charset val="238"/>
    </font>
    <font>
      <sz val="11"/>
      <color rgb="FF000000"/>
      <name val="Calibri"/>
      <family val="2"/>
      <charset val="238"/>
    </font>
    <font>
      <b/>
      <sz val="11"/>
      <color theme="1"/>
      <name val="Arial"/>
      <family val="2"/>
      <charset val="238"/>
    </font>
    <font>
      <b/>
      <sz val="11"/>
      <name val="Arial"/>
      <family val="2"/>
      <charset val="238"/>
    </font>
    <font>
      <sz val="9"/>
      <color rgb="FF000000"/>
      <name val="Calibri"/>
      <family val="2"/>
      <charset val="238"/>
    </font>
    <font>
      <sz val="10"/>
      <color rgb="FFFF0000"/>
      <name val="Arial"/>
      <family val="2"/>
      <charset val="238"/>
    </font>
    <font>
      <strike/>
      <sz val="10"/>
      <name val="Arial"/>
      <family val="2"/>
      <charset val="238"/>
    </font>
    <font>
      <strike/>
      <sz val="10"/>
      <color rgb="FFFF0000"/>
      <name val="Arial"/>
      <family val="2"/>
      <charset val="238"/>
    </font>
    <font>
      <sz val="8"/>
      <name val="Calibri"/>
      <family val="2"/>
      <charset val="238"/>
      <scheme val="minor"/>
    </font>
    <font>
      <b/>
      <sz val="10"/>
      <color rgb="FF000000"/>
      <name val="Arial"/>
      <family val="2"/>
      <charset val="238"/>
    </font>
    <font>
      <b/>
      <sz val="11"/>
      <color rgb="FFC00000"/>
      <name val="Calibri"/>
      <family val="2"/>
      <charset val="238"/>
      <scheme val="minor"/>
    </font>
    <font>
      <sz val="10"/>
      <color rgb="FFC00000"/>
      <name val="Arial"/>
      <family val="2"/>
      <charset val="238"/>
    </font>
    <font>
      <strike/>
      <sz val="10"/>
      <color theme="1"/>
      <name val="Arial"/>
      <family val="2"/>
      <charset val="238"/>
    </font>
    <font>
      <b/>
      <sz val="12"/>
      <color rgb="FFFF0000"/>
      <name val="Calibri"/>
      <family val="2"/>
      <charset val="238"/>
      <scheme val="minor"/>
    </font>
    <font>
      <sz val="9"/>
      <color theme="1"/>
      <name val="Arial"/>
      <family val="2"/>
      <charset val="238"/>
    </font>
    <font>
      <b/>
      <sz val="16"/>
      <color theme="1"/>
      <name val="Arial"/>
      <family val="2"/>
      <charset val="238"/>
    </font>
    <font>
      <sz val="10"/>
      <color theme="0"/>
      <name val="Arial"/>
      <family val="2"/>
      <charset val="238"/>
    </font>
    <font>
      <b/>
      <sz val="10"/>
      <color rgb="FFFF0000"/>
      <name val="Arial"/>
      <family val="2"/>
      <charset val="238"/>
    </font>
    <font>
      <b/>
      <sz val="12"/>
      <color rgb="FFFF0000"/>
      <name val="Arial"/>
      <family val="2"/>
      <charset val="238"/>
    </font>
    <font>
      <sz val="9"/>
      <name val="Arial"/>
      <family val="2"/>
      <charset val="238"/>
    </font>
    <font>
      <b/>
      <sz val="14"/>
      <color theme="1"/>
      <name val="Calibri"/>
      <family val="2"/>
      <charset val="238"/>
      <scheme val="minor"/>
    </font>
    <font>
      <b/>
      <sz val="16"/>
      <color theme="1"/>
      <name val="Calibri"/>
      <family val="2"/>
      <charset val="238"/>
      <scheme val="minor"/>
    </font>
    <font>
      <b/>
      <sz val="14"/>
      <color theme="1"/>
      <name val="Arial"/>
      <family val="2"/>
      <charset val="238"/>
    </font>
    <font>
      <b/>
      <sz val="18"/>
      <color theme="1"/>
      <name val="Calibri"/>
      <family val="2"/>
      <charset val="238"/>
      <scheme val="minor"/>
    </font>
    <font>
      <b/>
      <sz val="11"/>
      <color theme="1"/>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rgb="FFBFBFBF"/>
        <bgColor rgb="FFBFBFB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C6E0B4"/>
      </patternFill>
    </fill>
    <fill>
      <patternFill patternType="solid">
        <fgColor rgb="FFFFFFFF"/>
        <bgColor rgb="FFFFFFFF"/>
      </patternFill>
    </fill>
    <fill>
      <patternFill patternType="solid">
        <fgColor theme="0"/>
        <bgColor rgb="FF92D050"/>
      </patternFill>
    </fill>
    <fill>
      <patternFill patternType="solid">
        <fgColor rgb="FFD9D9D9"/>
        <bgColor rgb="FFD9D9D9"/>
      </patternFill>
    </fill>
    <fill>
      <patternFill patternType="solid">
        <fgColor theme="2" tint="-0.14999847407452621"/>
        <bgColor indexed="64"/>
      </patternFill>
    </fill>
    <fill>
      <patternFill patternType="solid">
        <fgColor theme="0"/>
        <bgColor rgb="FFFFFFFF"/>
      </patternFill>
    </fill>
    <fill>
      <patternFill patternType="solid">
        <fgColor theme="0"/>
        <bgColor rgb="FFFFD966"/>
      </patternFill>
    </fill>
    <fill>
      <patternFill patternType="solid">
        <fgColor theme="0" tint="-0.249977111117893"/>
        <bgColor rgb="FFD9D9D9"/>
      </patternFill>
    </fill>
    <fill>
      <patternFill patternType="solid">
        <fgColor rgb="FFD8D8D8"/>
        <bgColor rgb="FFD8D8D8"/>
      </patternFill>
    </fill>
    <fill>
      <patternFill patternType="solid">
        <fgColor theme="0"/>
        <bgColor rgb="FFFFCCFF"/>
      </patternFill>
    </fill>
    <fill>
      <patternFill patternType="solid">
        <fgColor theme="0"/>
        <bgColor rgb="FFFCE4D6"/>
      </patternFill>
    </fill>
    <fill>
      <patternFill patternType="solid">
        <fgColor theme="0"/>
        <bgColor rgb="FFFFC000"/>
      </patternFill>
    </fill>
    <fill>
      <patternFill patternType="solid">
        <fgColor rgb="FFD4D4D4"/>
        <bgColor indexed="64"/>
      </patternFill>
    </fill>
    <fill>
      <patternFill patternType="solid">
        <fgColor theme="0"/>
        <bgColor rgb="FFD9D9D9"/>
      </patternFill>
    </fill>
    <fill>
      <patternFill patternType="solid">
        <fgColor theme="0" tint="-0.14999847407452621"/>
        <bgColor rgb="FFD9D9D9"/>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right/>
      <top style="thin">
        <color indexed="8"/>
      </top>
      <bottom style="thin">
        <color indexed="8"/>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diagonal/>
    </border>
    <border>
      <left style="thin">
        <color indexed="64"/>
      </left>
      <right style="thin">
        <color indexed="64"/>
      </right>
      <top style="medium">
        <color indexed="8"/>
      </top>
      <bottom style="thin">
        <color indexed="64"/>
      </bottom>
      <diagonal/>
    </border>
    <border>
      <left style="thin">
        <color indexed="8"/>
      </left>
      <right style="thin">
        <color indexed="8"/>
      </right>
      <top style="thin">
        <color indexed="8"/>
      </top>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64"/>
      </right>
      <top style="thin">
        <color rgb="FF000000"/>
      </top>
      <bottom style="thin">
        <color indexed="64"/>
      </bottom>
      <diagonal/>
    </border>
    <border>
      <left style="thin">
        <color rgb="FF000000"/>
      </left>
      <right/>
      <top/>
      <bottom/>
      <diagonal/>
    </border>
    <border>
      <left/>
      <right/>
      <top style="thin">
        <color rgb="FF000000"/>
      </top>
      <bottom style="thin">
        <color indexed="64"/>
      </bottom>
      <diagonal/>
    </border>
  </borders>
  <cellStyleXfs count="13">
    <xf numFmtId="0" fontId="0" fillId="0" borderId="0"/>
    <xf numFmtId="0" fontId="7" fillId="0" borderId="0"/>
    <xf numFmtId="0" fontId="8" fillId="0" borderId="0"/>
    <xf numFmtId="44" fontId="7" fillId="0" borderId="0" applyFont="0" applyFill="0" applyBorder="0" applyAlignment="0" applyProtection="0"/>
    <xf numFmtId="0" fontId="11" fillId="0" borderId="0"/>
    <xf numFmtId="172" fontId="11" fillId="0" borderId="0" applyFont="0" applyFill="0" applyBorder="0" applyAlignment="0" applyProtection="0"/>
    <xf numFmtId="9"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568">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164" fontId="1" fillId="0" borderId="0" xfId="0" applyNumberFormat="1" applyFont="1" applyAlignment="1">
      <alignment horizontal="left" vertical="center"/>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164" fontId="2" fillId="3" borderId="2" xfId="0" applyNumberFormat="1" applyFont="1" applyFill="1" applyBorder="1" applyAlignment="1">
      <alignment horizontal="right" vertical="center"/>
    </xf>
    <xf numFmtId="164" fontId="2" fillId="3" borderId="3" xfId="0" applyNumberFormat="1" applyFont="1" applyFill="1" applyBorder="1" applyAlignment="1">
      <alignment horizontal="right" vertical="center"/>
    </xf>
    <xf numFmtId="0" fontId="5" fillId="0" borderId="0" xfId="0" applyFont="1" applyAlignment="1">
      <alignment horizontal="left" vertical="center"/>
    </xf>
    <xf numFmtId="0" fontId="1" fillId="2" borderId="0" xfId="0" applyFont="1" applyFill="1" applyAlignment="1">
      <alignment horizontal="right" vertical="center"/>
    </xf>
    <xf numFmtId="0" fontId="1" fillId="0" borderId="0" xfId="0" applyFont="1" applyAlignment="1">
      <alignment horizontal="right" vertical="center"/>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167" fontId="1" fillId="0" borderId="1" xfId="0" applyNumberFormat="1" applyFont="1" applyBorder="1" applyAlignment="1" applyProtection="1">
      <alignment horizontal="right" vertical="center"/>
      <protection locked="0"/>
    </xf>
    <xf numFmtId="9" fontId="1" fillId="0" borderId="5" xfId="0" applyNumberFormat="1" applyFont="1" applyBorder="1" applyAlignment="1" applyProtection="1">
      <alignment horizontal="right" vertical="center"/>
      <protection locked="0"/>
    </xf>
    <xf numFmtId="168" fontId="1" fillId="4" borderId="6" xfId="0" applyNumberFormat="1" applyFont="1" applyFill="1" applyBorder="1" applyAlignment="1">
      <alignment horizontal="right" vertical="center"/>
    </xf>
    <xf numFmtId="164" fontId="1" fillId="4" borderId="1" xfId="0" applyNumberFormat="1" applyFont="1" applyFill="1" applyBorder="1" applyAlignment="1">
      <alignment horizontal="right" vertical="center"/>
    </xf>
    <xf numFmtId="0" fontId="1" fillId="0" borderId="1"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169" fontId="1" fillId="0" borderId="0" xfId="0" applyNumberFormat="1" applyFont="1" applyAlignment="1" applyProtection="1">
      <alignment horizontal="right" vertical="center"/>
      <protection locked="0"/>
    </xf>
    <xf numFmtId="168" fontId="1" fillId="0" borderId="0" xfId="0" applyNumberFormat="1" applyFont="1" applyAlignment="1" applyProtection="1">
      <alignment horizontal="right" vertical="center"/>
      <protection locked="0"/>
    </xf>
    <xf numFmtId="0" fontId="1" fillId="0" borderId="1" xfId="0" applyFont="1" applyBorder="1" applyAlignment="1" applyProtection="1">
      <alignment horizontal="center" vertical="center"/>
      <protection locked="0"/>
    </xf>
    <xf numFmtId="3" fontId="1" fillId="2" borderId="1" xfId="0" applyNumberFormat="1" applyFont="1" applyFill="1" applyBorder="1" applyAlignment="1" applyProtection="1">
      <alignment horizontal="right" vertical="center"/>
      <protection locked="0"/>
    </xf>
    <xf numFmtId="164" fontId="2" fillId="5" borderId="7" xfId="0" applyNumberFormat="1" applyFont="1" applyFill="1" applyBorder="1" applyAlignment="1">
      <alignment horizontal="right" vertical="center"/>
    </xf>
    <xf numFmtId="0" fontId="6" fillId="0" borderId="4" xfId="0" applyFont="1" applyBorder="1" applyAlignment="1" applyProtection="1">
      <alignment horizontal="center" vertical="center"/>
      <protection locked="0"/>
    </xf>
    <xf numFmtId="0" fontId="5" fillId="7" borderId="4" xfId="0" applyFont="1" applyFill="1" applyBorder="1" applyAlignment="1">
      <alignment horizontal="left" vertical="top" wrapText="1"/>
    </xf>
    <xf numFmtId="0" fontId="1" fillId="0" borderId="4" xfId="0" applyFont="1" applyBorder="1" applyAlignment="1">
      <alignment horizontal="center" vertical="center"/>
    </xf>
    <xf numFmtId="0" fontId="1" fillId="8" borderId="4" xfId="0" applyFont="1" applyFill="1" applyBorder="1" applyAlignment="1">
      <alignment horizontal="center" vertical="center"/>
    </xf>
    <xf numFmtId="170" fontId="1" fillId="6" borderId="4" xfId="0" applyNumberFormat="1" applyFont="1" applyFill="1" applyBorder="1" applyAlignment="1">
      <alignment horizontal="center" vertical="center"/>
    </xf>
    <xf numFmtId="9" fontId="6" fillId="0" borderId="4" xfId="0" applyNumberFormat="1" applyFont="1" applyBorder="1" applyAlignment="1" applyProtection="1">
      <alignment horizontal="right" vertical="center"/>
      <protection locked="0"/>
    </xf>
    <xf numFmtId="166" fontId="6" fillId="9" borderId="1" xfId="0" applyNumberFormat="1" applyFont="1" applyFill="1" applyBorder="1" applyAlignment="1">
      <alignment horizontal="right" vertical="center"/>
    </xf>
    <xf numFmtId="170" fontId="6" fillId="9" borderId="8" xfId="0" applyNumberFormat="1" applyFont="1" applyFill="1" applyBorder="1" applyAlignment="1">
      <alignment horizontal="right" vertical="center"/>
    </xf>
    <xf numFmtId="170" fontId="6" fillId="9" borderId="4" xfId="0" applyNumberFormat="1" applyFont="1" applyFill="1" applyBorder="1" applyAlignment="1">
      <alignment horizontal="right" vertical="center"/>
    </xf>
    <xf numFmtId="166" fontId="2"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protection locked="0"/>
    </xf>
    <xf numFmtId="0" fontId="1" fillId="8" borderId="2" xfId="0" applyFont="1" applyFill="1" applyBorder="1" applyAlignment="1">
      <alignment horizontal="center" vertical="center"/>
    </xf>
    <xf numFmtId="170" fontId="1" fillId="6" borderId="3" xfId="0" applyNumberFormat="1" applyFont="1" applyFill="1" applyBorder="1" applyAlignment="1">
      <alignment horizontal="center" vertical="center"/>
    </xf>
    <xf numFmtId="9" fontId="6" fillId="0" borderId="9" xfId="0" applyNumberFormat="1" applyFont="1" applyBorder="1" applyAlignment="1" applyProtection="1">
      <alignment horizontal="right" vertical="center"/>
      <protection locked="0"/>
    </xf>
    <xf numFmtId="0" fontId="1" fillId="0" borderId="1" xfId="0" applyFont="1" applyBorder="1" applyAlignment="1">
      <alignment horizontal="left"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xf>
    <xf numFmtId="0" fontId="2" fillId="2" borderId="3" xfId="0" applyFont="1" applyFill="1" applyBorder="1" applyAlignment="1">
      <alignment horizontal="center" vertical="center"/>
    </xf>
    <xf numFmtId="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165" fontId="2" fillId="10" borderId="3" xfId="0" applyNumberFormat="1" applyFont="1" applyFill="1" applyBorder="1" applyAlignment="1">
      <alignment horizontal="center" vertical="center" wrapText="1"/>
    </xf>
    <xf numFmtId="0" fontId="2" fillId="10" borderId="3" xfId="0" applyFont="1" applyFill="1" applyBorder="1" applyAlignment="1">
      <alignment horizontal="center" vertical="center" wrapText="1"/>
    </xf>
    <xf numFmtId="166" fontId="2" fillId="10" borderId="3" xfId="0" applyNumberFormat="1" applyFont="1" applyFill="1" applyBorder="1" applyAlignment="1">
      <alignment horizontal="center" vertical="center" wrapText="1"/>
    </xf>
    <xf numFmtId="166" fontId="2" fillId="0" borderId="3" xfId="0" applyNumberFormat="1" applyFont="1" applyBorder="1" applyAlignment="1">
      <alignment horizontal="center" vertical="center" wrapText="1"/>
    </xf>
    <xf numFmtId="0" fontId="5"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2" fontId="1" fillId="0" borderId="9"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171" fontId="1" fillId="10" borderId="10" xfId="0" applyNumberFormat="1" applyFont="1" applyFill="1" applyBorder="1" applyAlignment="1">
      <alignment horizontal="center" vertical="center" wrapText="1"/>
    </xf>
    <xf numFmtId="164" fontId="1" fillId="10" borderId="3" xfId="0" applyNumberFormat="1" applyFont="1" applyFill="1" applyBorder="1" applyAlignment="1">
      <alignment horizontal="center" vertical="center" wrapText="1"/>
    </xf>
    <xf numFmtId="166" fontId="1" fillId="10" borderId="3" xfId="0" applyNumberFormat="1" applyFont="1" applyFill="1" applyBorder="1" applyAlignment="1">
      <alignment horizontal="center" vertical="center" wrapText="1"/>
    </xf>
    <xf numFmtId="166" fontId="1" fillId="0" borderId="3" xfId="0" applyNumberFormat="1" applyFont="1" applyBorder="1" applyAlignment="1">
      <alignment horizontal="center" vertical="center" wrapText="1"/>
    </xf>
    <xf numFmtId="0" fontId="5" fillId="0" borderId="0" xfId="0" applyFont="1" applyAlignment="1">
      <alignment horizontal="left" vertical="center" wrapText="1"/>
    </xf>
    <xf numFmtId="164" fontId="2" fillId="0" borderId="0" xfId="0" applyNumberFormat="1" applyFont="1" applyAlignment="1">
      <alignment horizontal="right" vertical="center"/>
    </xf>
    <xf numFmtId="168" fontId="1" fillId="0" borderId="0" xfId="0" applyNumberFormat="1" applyFont="1" applyAlignment="1">
      <alignment horizontal="right" vertical="center"/>
    </xf>
    <xf numFmtId="0" fontId="6"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8" borderId="1" xfId="0" applyFont="1" applyFill="1" applyBorder="1" applyAlignment="1">
      <alignment horizontal="center" vertical="center"/>
    </xf>
    <xf numFmtId="170" fontId="1" fillId="6" borderId="1" xfId="0" applyNumberFormat="1" applyFont="1" applyFill="1" applyBorder="1" applyAlignment="1">
      <alignment horizontal="center" vertical="center"/>
    </xf>
    <xf numFmtId="0" fontId="1" fillId="0" borderId="0" xfId="0" applyFont="1"/>
    <xf numFmtId="0" fontId="2" fillId="0" borderId="11" xfId="0" applyFont="1" applyBorder="1" applyAlignment="1">
      <alignment horizontal="center" vertical="center" wrapText="1"/>
    </xf>
    <xf numFmtId="0" fontId="3" fillId="0" borderId="11" xfId="0" applyFont="1" applyBorder="1" applyAlignment="1">
      <alignment horizontal="center" vertical="center"/>
    </xf>
    <xf numFmtId="0" fontId="2" fillId="0" borderId="8" xfId="0" applyFont="1" applyBorder="1" applyAlignment="1">
      <alignment horizontal="center" vertical="center" wrapText="1"/>
    </xf>
    <xf numFmtId="0" fontId="2" fillId="2" borderId="4" xfId="0" applyFont="1" applyFill="1" applyBorder="1" applyAlignment="1">
      <alignment horizontal="center" vertical="center"/>
    </xf>
    <xf numFmtId="2" fontId="2" fillId="0" borderId="4" xfId="0" applyNumberFormat="1" applyFont="1" applyBorder="1" applyAlignment="1">
      <alignment horizontal="center" vertical="center" wrapText="1"/>
    </xf>
    <xf numFmtId="165" fontId="2" fillId="10" borderId="4" xfId="0" applyNumberFormat="1" applyFont="1" applyFill="1" applyBorder="1" applyAlignment="1">
      <alignment horizontal="center" vertical="center" wrapText="1"/>
    </xf>
    <xf numFmtId="0" fontId="2" fillId="10" borderId="4" xfId="0" applyFont="1" applyFill="1" applyBorder="1" applyAlignment="1">
      <alignment horizontal="center" vertical="center" wrapText="1"/>
    </xf>
    <xf numFmtId="166" fontId="2" fillId="10" borderId="4" xfId="0" applyNumberFormat="1" applyFont="1" applyFill="1" applyBorder="1" applyAlignment="1">
      <alignment horizontal="center" vertical="center" wrapText="1"/>
    </xf>
    <xf numFmtId="166" fontId="2" fillId="0" borderId="4"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5" fillId="0" borderId="1" xfId="0" applyFont="1" applyBorder="1" applyAlignment="1">
      <alignment horizontal="left" vertical="top" wrapText="1"/>
    </xf>
    <xf numFmtId="0" fontId="1" fillId="7" borderId="1" xfId="0" applyFont="1" applyFill="1" applyBorder="1" applyAlignment="1">
      <alignment horizontal="center" vertical="center"/>
    </xf>
    <xf numFmtId="0" fontId="1" fillId="11" borderId="1" xfId="0" applyFont="1" applyFill="1" applyBorder="1" applyAlignment="1">
      <alignment horizontal="center" vertical="center"/>
    </xf>
    <xf numFmtId="170" fontId="1" fillId="7" borderId="1" xfId="0" applyNumberFormat="1" applyFont="1" applyFill="1" applyBorder="1" applyAlignment="1">
      <alignment horizontal="center" vertical="center"/>
    </xf>
    <xf numFmtId="9" fontId="6" fillId="7" borderId="1" xfId="0" applyNumberFormat="1" applyFont="1" applyFill="1" applyBorder="1" applyAlignment="1" applyProtection="1">
      <alignment horizontal="right" vertical="center"/>
      <protection locked="0"/>
    </xf>
    <xf numFmtId="170" fontId="6" fillId="9" borderId="1" xfId="0" applyNumberFormat="1" applyFont="1" applyFill="1" applyBorder="1" applyAlignment="1">
      <alignment horizontal="right" vertical="center"/>
    </xf>
    <xf numFmtId="0" fontId="1" fillId="0" borderId="1" xfId="0" applyFont="1" applyBorder="1" applyAlignment="1">
      <alignment horizontal="center" vertical="center" wrapText="1"/>
    </xf>
    <xf numFmtId="0" fontId="5" fillId="0" borderId="12" xfId="0" applyFont="1" applyBorder="1" applyAlignment="1">
      <alignment horizontal="left" vertical="top" wrapText="1"/>
    </xf>
    <xf numFmtId="0" fontId="1" fillId="7" borderId="7" xfId="0" applyFont="1" applyFill="1" applyBorder="1" applyAlignment="1">
      <alignment horizontal="center" vertical="center"/>
    </xf>
    <xf numFmtId="0" fontId="1" fillId="11" borderId="7" xfId="0" applyFont="1" applyFill="1" applyBorder="1" applyAlignment="1">
      <alignment horizontal="center" vertical="center"/>
    </xf>
    <xf numFmtId="170" fontId="6" fillId="9" borderId="7" xfId="0" applyNumberFormat="1" applyFont="1" applyFill="1" applyBorder="1" applyAlignment="1">
      <alignment horizontal="right" vertical="center"/>
    </xf>
    <xf numFmtId="166" fontId="2" fillId="0" borderId="7"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164" fontId="2" fillId="3" borderId="12" xfId="0" applyNumberFormat="1" applyFont="1" applyFill="1" applyBorder="1" applyAlignment="1">
      <alignment horizontal="right" vertical="center"/>
    </xf>
    <xf numFmtId="0" fontId="1" fillId="2" borderId="0" xfId="0" applyFont="1" applyFill="1" applyAlignment="1">
      <alignment horizontal="left" vertical="center"/>
    </xf>
    <xf numFmtId="0" fontId="2"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2" fillId="2" borderId="8" xfId="0"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6" fillId="7" borderId="4" xfId="0" applyFont="1" applyFill="1" applyBorder="1" applyAlignment="1" applyProtection="1">
      <alignment horizontal="center" vertical="center"/>
      <protection locked="0"/>
    </xf>
    <xf numFmtId="166" fontId="6" fillId="9" borderId="14" xfId="0" applyNumberFormat="1" applyFont="1" applyFill="1" applyBorder="1" applyAlignment="1">
      <alignment horizontal="right" vertical="center"/>
    </xf>
    <xf numFmtId="0" fontId="6" fillId="0" borderId="1" xfId="0" applyFont="1" applyBorder="1" applyAlignment="1" applyProtection="1">
      <alignment horizontal="center" vertical="center"/>
      <protection locked="0"/>
    </xf>
    <xf numFmtId="0" fontId="5" fillId="7" borderId="1" xfId="0" applyFont="1" applyFill="1" applyBorder="1" applyAlignment="1">
      <alignment horizontal="left" vertical="top" wrapText="1"/>
    </xf>
    <xf numFmtId="0" fontId="6" fillId="0" borderId="0" xfId="0" applyFont="1" applyAlignment="1" applyProtection="1">
      <alignment horizontal="center" vertical="center"/>
      <protection locked="0"/>
    </xf>
    <xf numFmtId="0" fontId="10" fillId="7" borderId="1" xfId="1" applyFont="1" applyFill="1" applyBorder="1" applyAlignment="1" applyProtection="1">
      <alignment horizontal="center" vertical="center"/>
      <protection locked="0"/>
    </xf>
    <xf numFmtId="0" fontId="8" fillId="7" borderId="1" xfId="1" applyFont="1" applyFill="1" applyBorder="1" applyAlignment="1">
      <alignment horizontal="center" vertical="center"/>
    </xf>
    <xf numFmtId="0" fontId="8" fillId="11" borderId="1" xfId="1" applyFont="1" applyFill="1" applyBorder="1" applyAlignment="1">
      <alignment horizontal="center" vertical="center"/>
    </xf>
    <xf numFmtId="166" fontId="2" fillId="0" borderId="1" xfId="1" applyNumberFormat="1" applyFont="1" applyBorder="1" applyAlignment="1">
      <alignment horizontal="center" vertical="center" wrapText="1"/>
    </xf>
    <xf numFmtId="166" fontId="2" fillId="0" borderId="16" xfId="1" applyNumberFormat="1" applyFont="1" applyBorder="1" applyAlignment="1">
      <alignment horizontal="center" vertical="center" wrapText="1"/>
    </xf>
    <xf numFmtId="164" fontId="2" fillId="3" borderId="1" xfId="0" applyNumberFormat="1" applyFont="1" applyFill="1" applyBorder="1" applyAlignment="1">
      <alignment horizontal="right" vertical="center"/>
    </xf>
    <xf numFmtId="0" fontId="5" fillId="0" borderId="3" xfId="0" applyFont="1" applyBorder="1" applyAlignment="1">
      <alignment horizontal="left" vertical="top" wrapText="1"/>
    </xf>
    <xf numFmtId="0" fontId="1" fillId="11" borderId="3" xfId="0" applyFont="1" applyFill="1" applyBorder="1" applyAlignment="1">
      <alignment horizontal="center" vertical="center"/>
    </xf>
    <xf numFmtId="170" fontId="1" fillId="7" borderId="3" xfId="0" applyNumberFormat="1" applyFont="1" applyFill="1" applyBorder="1" applyAlignment="1">
      <alignment horizontal="center" vertical="center"/>
    </xf>
    <xf numFmtId="0" fontId="1" fillId="0" borderId="3" xfId="0" applyFont="1" applyBorder="1" applyAlignment="1">
      <alignment horizontal="center" vertical="center"/>
    </xf>
    <xf numFmtId="0" fontId="1" fillId="11" borderId="12" xfId="0" applyFont="1" applyFill="1" applyBorder="1" applyAlignment="1">
      <alignment horizontal="center" vertical="center"/>
    </xf>
    <xf numFmtId="9" fontId="1" fillId="0" borderId="3" xfId="0" applyNumberFormat="1" applyFont="1" applyBorder="1" applyAlignment="1">
      <alignment horizontal="right" vertical="center"/>
    </xf>
    <xf numFmtId="164" fontId="1" fillId="14" borderId="3" xfId="0" applyNumberFormat="1" applyFont="1" applyFill="1" applyBorder="1" applyAlignment="1">
      <alignment horizontal="right" vertical="center"/>
    </xf>
    <xf numFmtId="0" fontId="1" fillId="8" borderId="3" xfId="0" applyFont="1" applyFill="1" applyBorder="1" applyAlignment="1">
      <alignment horizontal="center" vertical="center"/>
    </xf>
    <xf numFmtId="0" fontId="6" fillId="7" borderId="9" xfId="0" applyFont="1" applyFill="1" applyBorder="1" applyAlignment="1" applyProtection="1">
      <alignment horizontal="center" vertical="center"/>
      <protection locked="0"/>
    </xf>
    <xf numFmtId="0" fontId="5" fillId="7" borderId="9" xfId="0" applyFont="1" applyFill="1" applyBorder="1" applyAlignment="1">
      <alignment horizontal="left" vertical="top" wrapText="1"/>
    </xf>
    <xf numFmtId="0" fontId="6" fillId="7" borderId="1" xfId="0" applyFont="1" applyFill="1" applyBorder="1" applyAlignment="1" applyProtection="1">
      <alignment horizontal="center" vertical="center"/>
      <protection locked="0"/>
    </xf>
    <xf numFmtId="0" fontId="1" fillId="11" borderId="2" xfId="0" applyFont="1" applyFill="1" applyBorder="1" applyAlignment="1">
      <alignment horizontal="center" vertical="center"/>
    </xf>
    <xf numFmtId="170" fontId="6" fillId="13" borderId="8" xfId="0" applyNumberFormat="1" applyFont="1" applyFill="1" applyBorder="1" applyAlignment="1">
      <alignment horizontal="right" vertical="center"/>
    </xf>
    <xf numFmtId="170" fontId="6" fillId="13" borderId="4" xfId="0" applyNumberFormat="1" applyFont="1" applyFill="1" applyBorder="1" applyAlignment="1">
      <alignment horizontal="right" vertical="center"/>
    </xf>
    <xf numFmtId="170" fontId="6" fillId="13" borderId="14" xfId="0" applyNumberFormat="1" applyFont="1" applyFill="1" applyBorder="1" applyAlignment="1">
      <alignment horizontal="right" vertical="center"/>
    </xf>
    <xf numFmtId="170" fontId="6" fillId="13" borderId="1" xfId="0" applyNumberFormat="1" applyFont="1" applyFill="1" applyBorder="1" applyAlignment="1">
      <alignment horizontal="right" vertical="center"/>
    </xf>
    <xf numFmtId="0" fontId="6" fillId="7" borderId="3" xfId="0" applyFont="1" applyFill="1" applyBorder="1" applyAlignment="1" applyProtection="1">
      <alignment horizontal="center" vertical="center"/>
      <protection locked="0"/>
    </xf>
    <xf numFmtId="0" fontId="5" fillId="7" borderId="3" xfId="0" applyFont="1" applyFill="1" applyBorder="1" applyAlignment="1">
      <alignment horizontal="left" vertical="top" wrapText="1"/>
    </xf>
    <xf numFmtId="9" fontId="6" fillId="7" borderId="3" xfId="0" applyNumberFormat="1" applyFont="1" applyFill="1" applyBorder="1" applyAlignment="1" applyProtection="1">
      <alignment horizontal="right" vertical="center"/>
      <protection locked="0"/>
    </xf>
    <xf numFmtId="0" fontId="1" fillId="7" borderId="4" xfId="0" applyFont="1" applyFill="1" applyBorder="1" applyAlignment="1">
      <alignment horizontal="center" vertical="center"/>
    </xf>
    <xf numFmtId="9" fontId="6" fillId="7" borderId="4" xfId="0" applyNumberFormat="1" applyFont="1" applyFill="1" applyBorder="1" applyAlignment="1" applyProtection="1">
      <alignment horizontal="right" vertical="center"/>
      <protection locked="0"/>
    </xf>
    <xf numFmtId="0" fontId="6" fillId="7" borderId="14" xfId="0" applyFont="1" applyFill="1" applyBorder="1" applyAlignment="1" applyProtection="1">
      <alignment horizontal="center" vertical="center"/>
      <protection locked="0"/>
    </xf>
    <xf numFmtId="0" fontId="5" fillId="7" borderId="3" xfId="0" applyFont="1" applyFill="1" applyBorder="1" applyAlignment="1">
      <alignment horizontal="left" wrapText="1"/>
    </xf>
    <xf numFmtId="9" fontId="6" fillId="0" borderId="3" xfId="0" applyNumberFormat="1" applyFont="1" applyBorder="1" applyAlignment="1" applyProtection="1">
      <alignment horizontal="right" vertical="center"/>
      <protection locked="0"/>
    </xf>
    <xf numFmtId="0" fontId="5" fillId="7" borderId="13" xfId="0" applyFont="1" applyFill="1" applyBorder="1" applyAlignment="1">
      <alignment horizontal="left" vertical="top" wrapText="1"/>
    </xf>
    <xf numFmtId="0" fontId="6" fillId="0" borderId="16" xfId="0" applyFont="1" applyBorder="1" applyAlignment="1" applyProtection="1">
      <alignment horizontal="center" vertical="center"/>
      <protection locked="0"/>
    </xf>
    <xf numFmtId="0" fontId="6" fillId="7" borderId="1" xfId="1" applyFont="1" applyFill="1" applyBorder="1" applyAlignment="1" applyProtection="1">
      <alignment horizontal="center" vertical="center"/>
      <protection locked="0"/>
    </xf>
    <xf numFmtId="0" fontId="6" fillId="7" borderId="9" xfId="1" applyFont="1" applyFill="1" applyBorder="1" applyAlignment="1" applyProtection="1">
      <alignment horizontal="center" vertical="center"/>
      <protection locked="0"/>
    </xf>
    <xf numFmtId="0" fontId="1" fillId="0" borderId="15" xfId="0" applyFont="1" applyBorder="1" applyAlignment="1">
      <alignment horizontal="center" vertical="center" wrapText="1"/>
    </xf>
    <xf numFmtId="0" fontId="1" fillId="7" borderId="9" xfId="1" applyFont="1" applyFill="1" applyBorder="1" applyAlignment="1" applyProtection="1">
      <alignment horizontal="left" vertical="top" wrapText="1"/>
      <protection locked="0"/>
    </xf>
    <xf numFmtId="0" fontId="1" fillId="11" borderId="2" xfId="1" applyFont="1" applyFill="1" applyBorder="1" applyAlignment="1" applyProtection="1">
      <alignment horizontal="center" vertical="center"/>
      <protection locked="0"/>
    </xf>
    <xf numFmtId="170" fontId="1" fillId="7" borderId="3" xfId="1" applyNumberFormat="1" applyFont="1" applyFill="1" applyBorder="1" applyAlignment="1" applyProtection="1">
      <alignment horizontal="center" vertical="center"/>
      <protection locked="0"/>
    </xf>
    <xf numFmtId="170" fontId="6" fillId="9" borderId="8" xfId="0" applyNumberFormat="1" applyFont="1" applyFill="1" applyBorder="1" applyAlignment="1" applyProtection="1">
      <alignment horizontal="right" vertical="center"/>
      <protection locked="0"/>
    </xf>
    <xf numFmtId="170" fontId="6" fillId="9" borderId="4" xfId="0" applyNumberFormat="1" applyFont="1" applyFill="1" applyBorder="1" applyAlignment="1" applyProtection="1">
      <alignment horizontal="right" vertical="center"/>
      <protection locked="0"/>
    </xf>
    <xf numFmtId="0" fontId="0" fillId="0" borderId="0" xfId="0" applyProtection="1">
      <protection locked="0"/>
    </xf>
    <xf numFmtId="0" fontId="6" fillId="0" borderId="17" xfId="0" applyFont="1" applyBorder="1" applyAlignment="1" applyProtection="1">
      <alignment horizontal="center" vertical="center"/>
      <protection locked="0"/>
    </xf>
    <xf numFmtId="173" fontId="1" fillId="6" borderId="1" xfId="0" applyNumberFormat="1" applyFont="1" applyFill="1" applyBorder="1" applyAlignment="1">
      <alignment horizontal="center" vertical="center"/>
    </xf>
    <xf numFmtId="9" fontId="6" fillId="0" borderId="1" xfId="0" applyNumberFormat="1" applyFont="1" applyBorder="1" applyAlignment="1" applyProtection="1">
      <alignment horizontal="right" vertical="center"/>
      <protection locked="0"/>
    </xf>
    <xf numFmtId="166" fontId="2" fillId="0" borderId="9" xfId="0" applyNumberFormat="1" applyFont="1" applyBorder="1" applyAlignment="1">
      <alignment horizontal="center" vertical="center" wrapText="1"/>
    </xf>
    <xf numFmtId="0" fontId="1" fillId="0" borderId="9" xfId="0" applyFont="1" applyBorder="1" applyAlignment="1">
      <alignment horizontal="left" vertical="center" wrapText="1"/>
    </xf>
    <xf numFmtId="3" fontId="1" fillId="2" borderId="1" xfId="0" applyNumberFormat="1" applyFont="1" applyFill="1" applyBorder="1" applyAlignment="1">
      <alignment horizontal="center" vertical="center"/>
    </xf>
    <xf numFmtId="164" fontId="1" fillId="0" borderId="1" xfId="0" applyNumberFormat="1" applyFont="1" applyBorder="1" applyAlignment="1">
      <alignment horizontal="right" vertical="center"/>
    </xf>
    <xf numFmtId="168" fontId="1" fillId="14" borderId="1" xfId="0" applyNumberFormat="1" applyFont="1" applyFill="1" applyBorder="1" applyAlignment="1">
      <alignment horizontal="right" vertical="center"/>
    </xf>
    <xf numFmtId="164" fontId="1" fillId="14" borderId="1" xfId="0" applyNumberFormat="1" applyFont="1" applyFill="1" applyBorder="1" applyAlignment="1">
      <alignment horizontal="right" vertical="center"/>
    </xf>
    <xf numFmtId="0" fontId="5" fillId="0" borderId="7" xfId="0" applyFont="1" applyBorder="1" applyAlignment="1">
      <alignment horizontal="left" vertical="center" wrapText="1"/>
    </xf>
    <xf numFmtId="3" fontId="1" fillId="2" borderId="2" xfId="0" applyNumberFormat="1" applyFont="1" applyFill="1" applyBorder="1" applyAlignment="1">
      <alignment horizontal="center" vertical="center"/>
    </xf>
    <xf numFmtId="164" fontId="1" fillId="0" borderId="3" xfId="0" applyNumberFormat="1" applyFont="1" applyBorder="1" applyAlignment="1">
      <alignment horizontal="right" vertical="center"/>
    </xf>
    <xf numFmtId="0" fontId="1" fillId="0" borderId="3" xfId="0" applyFont="1" applyBorder="1" applyAlignment="1">
      <alignment horizontal="left" vertical="center" wrapText="1"/>
    </xf>
    <xf numFmtId="0" fontId="0" fillId="0" borderId="1" xfId="0" applyBorder="1"/>
    <xf numFmtId="0" fontId="1" fillId="0" borderId="1" xfId="0" applyFont="1" applyBorder="1" applyAlignment="1">
      <alignment horizontal="left" vertical="top" wrapText="1"/>
    </xf>
    <xf numFmtId="3" fontId="1" fillId="0" borderId="1" xfId="0" applyNumberFormat="1" applyFont="1" applyBorder="1" applyAlignment="1" applyProtection="1">
      <alignment horizontal="right" vertical="center"/>
      <protection locked="0"/>
    </xf>
    <xf numFmtId="168" fontId="1" fillId="4" borderId="19" xfId="0" applyNumberFormat="1" applyFont="1" applyFill="1" applyBorder="1" applyAlignment="1">
      <alignment horizontal="right" vertical="center"/>
    </xf>
    <xf numFmtId="0" fontId="5" fillId="15" borderId="4" xfId="0" applyFont="1" applyFill="1" applyBorder="1" applyAlignment="1">
      <alignment horizontal="left" vertical="top" wrapText="1"/>
    </xf>
    <xf numFmtId="0" fontId="5" fillId="15" borderId="1" xfId="0" applyFont="1" applyFill="1" applyBorder="1" applyAlignment="1">
      <alignment horizontal="left" vertical="top" wrapText="1"/>
    </xf>
    <xf numFmtId="0" fontId="12" fillId="0" borderId="4" xfId="1" applyFont="1" applyBorder="1" applyAlignment="1">
      <alignment horizontal="center" vertical="center" wrapText="1"/>
    </xf>
    <xf numFmtId="2" fontId="12" fillId="0" borderId="4" xfId="1" applyNumberFormat="1" applyFont="1" applyBorder="1" applyAlignment="1">
      <alignment horizontal="center" vertical="center" wrapText="1"/>
    </xf>
    <xf numFmtId="165" fontId="12" fillId="10" borderId="4" xfId="1" applyNumberFormat="1" applyFont="1" applyFill="1" applyBorder="1" applyAlignment="1">
      <alignment horizontal="center" vertical="center" wrapText="1"/>
    </xf>
    <xf numFmtId="0" fontId="12" fillId="10" borderId="4" xfId="1" applyFont="1" applyFill="1" applyBorder="1" applyAlignment="1">
      <alignment horizontal="center" vertical="center" wrapText="1"/>
    </xf>
    <xf numFmtId="166" fontId="12" fillId="10" borderId="4" xfId="1" applyNumberFormat="1" applyFont="1" applyFill="1" applyBorder="1" applyAlignment="1">
      <alignment horizontal="center" vertical="center" wrapText="1"/>
    </xf>
    <xf numFmtId="0" fontId="12" fillId="0" borderId="1" xfId="1" applyFont="1" applyBorder="1" applyAlignment="1">
      <alignment horizontal="center" vertical="center" wrapText="1"/>
    </xf>
    <xf numFmtId="0" fontId="13" fillId="0" borderId="1" xfId="1" applyFont="1" applyBorder="1" applyAlignment="1">
      <alignment horizontal="center" vertical="center"/>
    </xf>
    <xf numFmtId="0" fontId="12" fillId="2" borderId="8" xfId="1" applyFont="1" applyFill="1" applyBorder="1" applyAlignment="1">
      <alignment horizontal="center" vertical="center"/>
    </xf>
    <xf numFmtId="0" fontId="10" fillId="0" borderId="1" xfId="1" applyFont="1" applyBorder="1" applyAlignment="1" applyProtection="1">
      <alignment horizontal="center" vertical="center"/>
      <protection locked="0"/>
    </xf>
    <xf numFmtId="9" fontId="10" fillId="0" borderId="1" xfId="1" applyNumberFormat="1" applyFont="1" applyBorder="1" applyAlignment="1" applyProtection="1">
      <alignment horizontal="right" vertical="center"/>
      <protection locked="0"/>
    </xf>
    <xf numFmtId="0" fontId="10" fillId="2" borderId="0" xfId="1" applyFont="1" applyFill="1" applyAlignment="1" applyProtection="1">
      <alignment horizontal="center" vertical="center"/>
      <protection locked="0"/>
    </xf>
    <xf numFmtId="0" fontId="9" fillId="15" borderId="0" xfId="1" applyFont="1" applyFill="1" applyAlignment="1">
      <alignment horizontal="left" vertical="top" wrapText="1"/>
    </xf>
    <xf numFmtId="0" fontId="8" fillId="2" borderId="0" xfId="1" applyFont="1" applyFill="1" applyAlignment="1">
      <alignment horizontal="center" vertical="center"/>
    </xf>
    <xf numFmtId="0" fontId="8" fillId="8" borderId="0" xfId="1" applyFont="1" applyFill="1" applyAlignment="1">
      <alignment horizontal="center" vertical="center"/>
    </xf>
    <xf numFmtId="170" fontId="8" fillId="6" borderId="0" xfId="1" applyNumberFormat="1" applyFont="1" applyFill="1" applyAlignment="1">
      <alignment horizontal="center" vertical="center"/>
    </xf>
    <xf numFmtId="166" fontId="2" fillId="0" borderId="4" xfId="1" applyNumberFormat="1" applyFont="1" applyBorder="1" applyAlignment="1">
      <alignment horizontal="center" vertical="center" wrapText="1"/>
    </xf>
    <xf numFmtId="166" fontId="2" fillId="0" borderId="14" xfId="1" applyNumberFormat="1" applyFont="1" applyBorder="1" applyAlignment="1">
      <alignment horizontal="center" vertical="center" wrapText="1"/>
    </xf>
    <xf numFmtId="0" fontId="1" fillId="0" borderId="0" xfId="1" applyFont="1"/>
    <xf numFmtId="1" fontId="1" fillId="0" borderId="1" xfId="1" applyNumberFormat="1" applyFont="1" applyBorder="1" applyAlignment="1">
      <alignment horizontal="center" vertical="center" wrapText="1"/>
    </xf>
    <xf numFmtId="169" fontId="1" fillId="0" borderId="0" xfId="0" applyNumberFormat="1" applyFont="1" applyAlignment="1">
      <alignment horizontal="right" vertical="center"/>
    </xf>
    <xf numFmtId="166" fontId="2" fillId="0" borderId="16" xfId="0" applyNumberFormat="1" applyFont="1" applyBorder="1" applyAlignment="1">
      <alignment horizontal="center" vertical="center" wrapText="1"/>
    </xf>
    <xf numFmtId="0" fontId="1" fillId="7" borderId="3" xfId="0" applyFont="1" applyFill="1" applyBorder="1" applyAlignment="1">
      <alignment horizontal="center" vertical="center"/>
    </xf>
    <xf numFmtId="0" fontId="1" fillId="7" borderId="13" xfId="0" applyFont="1"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5" fillId="7" borderId="12" xfId="0" applyFont="1" applyFill="1" applyBorder="1" applyAlignment="1">
      <alignment horizontal="left" vertical="top" wrapText="1"/>
    </xf>
    <xf numFmtId="0" fontId="5" fillId="7" borderId="2" xfId="0" applyFont="1" applyFill="1" applyBorder="1" applyAlignment="1">
      <alignment horizontal="left" vertical="top" wrapText="1"/>
    </xf>
    <xf numFmtId="9" fontId="6" fillId="12" borderId="1" xfId="0" applyNumberFormat="1" applyFont="1" applyFill="1" applyBorder="1" applyAlignment="1" applyProtection="1">
      <alignment horizontal="right" vertical="center"/>
      <protection locked="0"/>
    </xf>
    <xf numFmtId="0" fontId="1" fillId="12" borderId="1" xfId="0" applyFont="1" applyFill="1" applyBorder="1" applyAlignment="1">
      <alignment horizontal="center" vertical="center"/>
    </xf>
    <xf numFmtId="0" fontId="5" fillId="12" borderId="1" xfId="0" applyFont="1" applyFill="1" applyBorder="1" applyAlignment="1">
      <alignment horizontal="left" vertical="top" wrapText="1"/>
    </xf>
    <xf numFmtId="0" fontId="6" fillId="12" borderId="1" xfId="0" applyFont="1" applyFill="1" applyBorder="1" applyAlignment="1" applyProtection="1">
      <alignment horizontal="center" vertical="center"/>
      <protection locked="0"/>
    </xf>
    <xf numFmtId="0" fontId="6" fillId="7" borderId="1" xfId="2" applyFont="1" applyFill="1" applyBorder="1" applyAlignment="1" applyProtection="1">
      <alignment horizontal="center" vertical="center"/>
      <protection locked="0"/>
    </xf>
    <xf numFmtId="0" fontId="6" fillId="7" borderId="22" xfId="2" applyFont="1" applyFill="1" applyBorder="1" applyAlignment="1" applyProtection="1">
      <alignment horizontal="center" vertical="center"/>
      <protection locked="0"/>
    </xf>
    <xf numFmtId="0" fontId="5" fillId="7" borderId="22" xfId="2" applyFont="1" applyFill="1" applyBorder="1" applyAlignment="1">
      <alignment horizontal="left" vertical="top"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5" fillId="11" borderId="2" xfId="0" applyFont="1" applyFill="1" applyBorder="1" applyAlignment="1">
      <alignment horizontal="left" vertical="top" wrapText="1"/>
    </xf>
    <xf numFmtId="0" fontId="1" fillId="8" borderId="12" xfId="0" applyFont="1" applyFill="1" applyBorder="1" applyAlignment="1">
      <alignment horizontal="center" vertical="center"/>
    </xf>
    <xf numFmtId="170" fontId="1" fillId="6" borderId="12" xfId="0" applyNumberFormat="1" applyFont="1" applyFill="1" applyBorder="1" applyAlignment="1">
      <alignment horizontal="center" vertical="center"/>
    </xf>
    <xf numFmtId="9" fontId="6" fillId="2" borderId="9" xfId="0" applyNumberFormat="1" applyFont="1" applyFill="1" applyBorder="1" applyAlignment="1" applyProtection="1">
      <alignment horizontal="right" vertical="center"/>
      <protection locked="0"/>
    </xf>
    <xf numFmtId="166" fontId="2"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5" fillId="7" borderId="3" xfId="0" applyFont="1" applyFill="1" applyBorder="1" applyAlignment="1">
      <alignment horizontal="left" vertical="top"/>
    </xf>
    <xf numFmtId="0" fontId="5" fillId="7" borderId="3" xfId="0" applyFont="1" applyFill="1" applyBorder="1" applyAlignment="1">
      <alignment horizontal="left" vertical="center" wrapText="1"/>
    </xf>
    <xf numFmtId="0" fontId="6" fillId="0" borderId="14" xfId="0" applyFont="1" applyBorder="1" applyAlignment="1" applyProtection="1">
      <alignment horizontal="center" vertical="center"/>
      <protection locked="0"/>
    </xf>
    <xf numFmtId="9" fontId="6" fillId="0" borderId="2" xfId="0" applyNumberFormat="1" applyFont="1" applyBorder="1" applyAlignment="1" applyProtection="1">
      <alignment horizontal="right" vertical="center"/>
      <protection locked="0"/>
    </xf>
    <xf numFmtId="9" fontId="6" fillId="0" borderId="10" xfId="0" applyNumberFormat="1" applyFont="1" applyBorder="1" applyAlignment="1" applyProtection="1">
      <alignment horizontal="right" vertical="center"/>
      <protection locked="0"/>
    </xf>
    <xf numFmtId="0" fontId="1" fillId="8" borderId="8" xfId="0" applyFont="1" applyFill="1" applyBorder="1" applyAlignment="1">
      <alignment horizontal="center" vertical="center"/>
    </xf>
    <xf numFmtId="170" fontId="1" fillId="6" borderId="14" xfId="0" applyNumberFormat="1" applyFont="1" applyFill="1" applyBorder="1" applyAlignment="1">
      <alignment horizontal="center" vertical="center"/>
    </xf>
    <xf numFmtId="0" fontId="5" fillId="15" borderId="2" xfId="0" applyFont="1" applyFill="1" applyBorder="1" applyAlignment="1">
      <alignment horizontal="left" vertical="top" wrapText="1"/>
    </xf>
    <xf numFmtId="0" fontId="5" fillId="15" borderId="3" xfId="0" applyFont="1" applyFill="1" applyBorder="1" applyAlignment="1">
      <alignment horizontal="left" wrapText="1"/>
    </xf>
    <xf numFmtId="0" fontId="5" fillId="7" borderId="1" xfId="0" applyFont="1" applyFill="1" applyBorder="1" applyAlignment="1">
      <alignment vertical="center" wrapText="1"/>
    </xf>
    <xf numFmtId="0" fontId="5" fillId="7" borderId="12" xfId="0" applyFont="1" applyFill="1" applyBorder="1" applyAlignment="1">
      <alignment vertical="center" wrapText="1"/>
    </xf>
    <xf numFmtId="0" fontId="5" fillId="7" borderId="3" xfId="0" applyFont="1" applyFill="1" applyBorder="1" applyAlignment="1">
      <alignment vertical="center" wrapText="1"/>
    </xf>
    <xf numFmtId="0" fontId="5" fillId="7" borderId="2" xfId="0" applyFont="1" applyFill="1" applyBorder="1" applyAlignment="1">
      <alignment vertical="center" wrapText="1"/>
    </xf>
    <xf numFmtId="0" fontId="5" fillId="16" borderId="4" xfId="0" applyFont="1" applyFill="1" applyBorder="1" applyAlignment="1">
      <alignment horizontal="left" vertical="top" wrapText="1"/>
    </xf>
    <xf numFmtId="0" fontId="2"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3" fontId="5" fillId="2" borderId="1" xfId="0" applyNumberFormat="1" applyFont="1" applyFill="1" applyBorder="1" applyAlignment="1" applyProtection="1">
      <alignment horizontal="right" vertical="center"/>
      <protection locked="0"/>
    </xf>
    <xf numFmtId="166" fontId="6" fillId="9" borderId="4" xfId="0" applyNumberFormat="1" applyFont="1" applyFill="1" applyBorder="1" applyAlignment="1">
      <alignment horizontal="right" vertical="center"/>
    </xf>
    <xf numFmtId="0" fontId="5" fillId="7" borderId="4" xfId="0" applyFont="1" applyFill="1" applyBorder="1" applyAlignment="1">
      <alignment vertical="center" wrapText="1"/>
    </xf>
    <xf numFmtId="166" fontId="2" fillId="0" borderId="14" xfId="0" applyNumberFormat="1" applyFont="1" applyBorder="1" applyAlignment="1">
      <alignment horizontal="center" vertical="center" wrapText="1"/>
    </xf>
    <xf numFmtId="1" fontId="1" fillId="0" borderId="16" xfId="0" applyNumberFormat="1" applyFont="1" applyBorder="1" applyAlignment="1">
      <alignment horizontal="center" vertical="center" wrapText="1"/>
    </xf>
    <xf numFmtId="0" fontId="1" fillId="2" borderId="12" xfId="0" applyFont="1" applyFill="1" applyBorder="1" applyAlignment="1">
      <alignment horizontal="center" vertical="center"/>
    </xf>
    <xf numFmtId="0" fontId="5" fillId="2" borderId="7" xfId="0" applyFont="1" applyFill="1" applyBorder="1" applyAlignment="1">
      <alignment horizontal="left" vertical="center" wrapText="1"/>
    </xf>
    <xf numFmtId="0" fontId="1" fillId="2" borderId="7" xfId="0" applyFont="1" applyFill="1" applyBorder="1" applyAlignment="1">
      <alignment horizontal="center" vertical="center"/>
    </xf>
    <xf numFmtId="3" fontId="1" fillId="2" borderId="20" xfId="0" applyNumberFormat="1" applyFont="1" applyFill="1" applyBorder="1" applyAlignment="1">
      <alignment horizontal="center" vertical="center"/>
    </xf>
    <xf numFmtId="164" fontId="1" fillId="2" borderId="12" xfId="0" applyNumberFormat="1" applyFont="1" applyFill="1" applyBorder="1" applyAlignment="1">
      <alignment horizontal="right" vertical="center"/>
    </xf>
    <xf numFmtId="9" fontId="1" fillId="2" borderId="12" xfId="0" applyNumberFormat="1" applyFont="1" applyFill="1" applyBorder="1" applyAlignment="1">
      <alignment horizontal="right" vertical="center"/>
    </xf>
    <xf numFmtId="0" fontId="1" fillId="0" borderId="12" xfId="0" applyFont="1" applyBorder="1" applyAlignment="1">
      <alignment horizontal="left" vertical="center" wrapText="1"/>
    </xf>
    <xf numFmtId="0" fontId="1" fillId="2" borderId="4" xfId="0" applyFont="1" applyFill="1" applyBorder="1" applyAlignment="1">
      <alignment horizontal="center" vertical="center"/>
    </xf>
    <xf numFmtId="164" fontId="1" fillId="2" borderId="3" xfId="0" applyNumberFormat="1" applyFont="1" applyFill="1" applyBorder="1" applyAlignment="1">
      <alignment horizontal="right" vertical="center"/>
    </xf>
    <xf numFmtId="9" fontId="1" fillId="2" borderId="3" xfId="0" applyNumberFormat="1" applyFont="1" applyFill="1" applyBorder="1" applyAlignment="1">
      <alignment horizontal="right" vertical="center"/>
    </xf>
    <xf numFmtId="0" fontId="5" fillId="2" borderId="1" xfId="0" applyFont="1" applyFill="1" applyBorder="1" applyAlignment="1">
      <alignment horizontal="left" vertical="center" wrapText="1"/>
    </xf>
    <xf numFmtId="0" fontId="6" fillId="11" borderId="1" xfId="0" applyFont="1" applyFill="1" applyBorder="1" applyAlignment="1" applyProtection="1">
      <alignment horizontal="center" vertical="center"/>
      <protection locked="0"/>
    </xf>
    <xf numFmtId="0" fontId="5" fillId="17" borderId="1" xfId="0" applyFont="1" applyFill="1" applyBorder="1" applyAlignment="1">
      <alignment horizontal="left" vertical="top" wrapText="1"/>
    </xf>
    <xf numFmtId="1" fontId="1" fillId="0" borderId="9" xfId="0" applyNumberFormat="1" applyFont="1" applyBorder="1" applyAlignment="1">
      <alignment horizontal="center" vertical="center" wrapText="1"/>
    </xf>
    <xf numFmtId="164" fontId="2" fillId="4" borderId="1" xfId="0" applyNumberFormat="1" applyFont="1" applyFill="1" applyBorder="1" applyAlignment="1">
      <alignment horizontal="right" vertical="center"/>
    </xf>
    <xf numFmtId="0" fontId="8" fillId="0" borderId="0" xfId="1" applyFont="1" applyAlignment="1">
      <alignment horizontal="center" vertical="center"/>
    </xf>
    <xf numFmtId="0" fontId="8" fillId="0" borderId="1" xfId="1" applyFont="1" applyBorder="1" applyAlignment="1">
      <alignment horizontal="center" vertical="center"/>
    </xf>
    <xf numFmtId="0" fontId="9" fillId="0" borderId="0" xfId="1" applyFont="1" applyAlignment="1">
      <alignment horizontal="left" vertical="center"/>
    </xf>
    <xf numFmtId="0" fontId="8" fillId="2" borderId="0" xfId="1" applyFont="1" applyFill="1" applyAlignment="1">
      <alignment horizontal="right" vertical="center"/>
    </xf>
    <xf numFmtId="0" fontId="8" fillId="0" borderId="0" xfId="1" applyFont="1" applyAlignment="1">
      <alignment horizontal="right" vertical="center"/>
    </xf>
    <xf numFmtId="165" fontId="12" fillId="5" borderId="4" xfId="1" applyNumberFormat="1" applyFont="1" applyFill="1" applyBorder="1" applyAlignment="1">
      <alignment horizontal="center" vertical="center" wrapText="1"/>
    </xf>
    <xf numFmtId="0" fontId="12" fillId="5" borderId="4" xfId="1" applyFont="1" applyFill="1" applyBorder="1" applyAlignment="1">
      <alignment horizontal="center" vertical="center" wrapText="1"/>
    </xf>
    <xf numFmtId="166" fontId="12" fillId="5" borderId="4" xfId="1" applyNumberFormat="1" applyFont="1" applyFill="1" applyBorder="1" applyAlignment="1">
      <alignment horizontal="center" vertical="center" wrapText="1"/>
    </xf>
    <xf numFmtId="0" fontId="9" fillId="7" borderId="2" xfId="1" applyFont="1" applyFill="1" applyBorder="1" applyAlignment="1">
      <alignment horizontal="left" vertical="center" wrapText="1"/>
    </xf>
    <xf numFmtId="0" fontId="8" fillId="6" borderId="9" xfId="8" applyNumberFormat="1" applyFont="1" applyFill="1" applyBorder="1" applyAlignment="1">
      <alignment horizontal="center" vertical="center"/>
    </xf>
    <xf numFmtId="170" fontId="8" fillId="6" borderId="9" xfId="1" applyNumberFormat="1" applyFont="1" applyFill="1" applyBorder="1" applyAlignment="1">
      <alignment horizontal="center" vertical="center"/>
    </xf>
    <xf numFmtId="166" fontId="1" fillId="0" borderId="1" xfId="1" applyNumberFormat="1" applyFont="1" applyBorder="1" applyAlignment="1">
      <alignment horizontal="center" vertical="top" wrapText="1"/>
    </xf>
    <xf numFmtId="166" fontId="1" fillId="0" borderId="16" xfId="1" applyNumberFormat="1" applyFont="1" applyBorder="1" applyAlignment="1">
      <alignment horizontal="center" vertical="center" wrapText="1"/>
    </xf>
    <xf numFmtId="0" fontId="7" fillId="0" borderId="0" xfId="1"/>
    <xf numFmtId="0" fontId="9" fillId="0" borderId="0" xfId="1" applyFont="1" applyAlignment="1">
      <alignment horizontal="left" vertical="center" wrapText="1"/>
    </xf>
    <xf numFmtId="168" fontId="8" fillId="0" borderId="0" xfId="1" applyNumberFormat="1" applyFont="1" applyAlignment="1">
      <alignment horizontal="right" vertical="center"/>
    </xf>
    <xf numFmtId="0" fontId="12" fillId="0" borderId="3" xfId="1" applyFont="1" applyBorder="1" applyAlignment="1">
      <alignment horizontal="center" vertical="center" wrapText="1"/>
    </xf>
    <xf numFmtId="0" fontId="13" fillId="0" borderId="3" xfId="1" applyFont="1" applyBorder="1" applyAlignment="1">
      <alignment horizontal="center" vertical="center"/>
    </xf>
    <xf numFmtId="0" fontId="12" fillId="2" borderId="3" xfId="1" applyFont="1" applyFill="1" applyBorder="1" applyAlignment="1">
      <alignment horizontal="center" vertical="center"/>
    </xf>
    <xf numFmtId="2" fontId="12" fillId="0" borderId="3" xfId="1" applyNumberFormat="1" applyFont="1" applyBorder="1" applyAlignment="1">
      <alignment horizontal="center" vertical="center" wrapText="1"/>
    </xf>
    <xf numFmtId="165" fontId="12" fillId="10" borderId="3" xfId="1" applyNumberFormat="1" applyFont="1" applyFill="1" applyBorder="1" applyAlignment="1">
      <alignment horizontal="center" vertical="center" wrapText="1"/>
    </xf>
    <xf numFmtId="0" fontId="12" fillId="10" borderId="3" xfId="1" applyFont="1" applyFill="1" applyBorder="1" applyAlignment="1">
      <alignment horizontal="center" vertical="center" wrapText="1"/>
    </xf>
    <xf numFmtId="166" fontId="12" fillId="10" borderId="3" xfId="1" applyNumberFormat="1" applyFont="1" applyFill="1" applyBorder="1" applyAlignment="1">
      <alignment horizontal="center" vertical="center" wrapText="1"/>
    </xf>
    <xf numFmtId="0" fontId="12" fillId="2" borderId="3" xfId="1" applyFont="1" applyFill="1" applyBorder="1" applyAlignment="1">
      <alignment horizontal="center" vertical="center" wrapText="1"/>
    </xf>
    <xf numFmtId="0" fontId="9" fillId="2" borderId="3" xfId="1" applyFont="1" applyFill="1" applyBorder="1" applyAlignment="1">
      <alignment horizontal="left" vertical="center" wrapText="1"/>
    </xf>
    <xf numFmtId="0" fontId="8" fillId="2" borderId="3" xfId="1" applyFont="1" applyFill="1" applyBorder="1" applyAlignment="1">
      <alignment horizontal="center" vertical="center" wrapText="1"/>
    </xf>
    <xf numFmtId="2" fontId="8" fillId="2" borderId="9" xfId="1" applyNumberFormat="1" applyFont="1" applyFill="1" applyBorder="1" applyAlignment="1">
      <alignment horizontal="center" vertical="center" wrapText="1"/>
    </xf>
    <xf numFmtId="9" fontId="8" fillId="0" borderId="1" xfId="1" applyNumberFormat="1" applyFont="1" applyBorder="1" applyAlignment="1">
      <alignment horizontal="center" vertical="center" wrapText="1"/>
    </xf>
    <xf numFmtId="164" fontId="12" fillId="0" borderId="0" xfId="1" applyNumberFormat="1" applyFont="1" applyAlignment="1">
      <alignment horizontal="right" vertical="center"/>
    </xf>
    <xf numFmtId="0" fontId="1" fillId="0" borderId="0" xfId="1" applyFont="1" applyAlignment="1">
      <alignment horizontal="left" vertical="center"/>
    </xf>
    <xf numFmtId="166" fontId="2" fillId="0" borderId="3" xfId="1" applyNumberFormat="1" applyFont="1" applyBorder="1" applyAlignment="1">
      <alignment horizontal="center" vertical="center" wrapText="1"/>
    </xf>
    <xf numFmtId="166" fontId="2" fillId="0" borderId="9" xfId="1" applyNumberFormat="1" applyFont="1" applyBorder="1" applyAlignment="1">
      <alignment horizontal="center" vertical="center" wrapText="1"/>
    </xf>
    <xf numFmtId="168" fontId="2" fillId="4" borderId="6" xfId="0" applyNumberFormat="1" applyFont="1" applyFill="1" applyBorder="1" applyAlignment="1">
      <alignment horizontal="right" vertical="center"/>
    </xf>
    <xf numFmtId="170" fontId="8" fillId="7" borderId="3" xfId="1" applyNumberFormat="1" applyFont="1" applyFill="1" applyBorder="1" applyAlignment="1">
      <alignment horizontal="center" vertical="center"/>
    </xf>
    <xf numFmtId="9" fontId="10" fillId="7" borderId="3" xfId="1" applyNumberFormat="1" applyFont="1" applyFill="1" applyBorder="1" applyAlignment="1" applyProtection="1">
      <alignment horizontal="right" vertical="center"/>
      <protection locked="0"/>
    </xf>
    <xf numFmtId="0" fontId="12" fillId="0" borderId="11" xfId="1" applyFont="1" applyBorder="1" applyAlignment="1">
      <alignment horizontal="center" vertical="center" wrapText="1"/>
    </xf>
    <xf numFmtId="0" fontId="13" fillId="0" borderId="11" xfId="1" applyFont="1" applyBorder="1" applyAlignment="1">
      <alignment horizontal="center" vertical="center"/>
    </xf>
    <xf numFmtId="0" fontId="12" fillId="0" borderId="8" xfId="1" applyFont="1" applyBorder="1" applyAlignment="1">
      <alignment horizontal="center" vertical="center" wrapText="1"/>
    </xf>
    <xf numFmtId="0" fontId="12" fillId="2" borderId="4" xfId="1" applyFont="1" applyFill="1" applyBorder="1" applyAlignment="1">
      <alignment horizontal="center" vertical="center"/>
    </xf>
    <xf numFmtId="0" fontId="10" fillId="7" borderId="9" xfId="1" applyFont="1" applyFill="1" applyBorder="1" applyAlignment="1" applyProtection="1">
      <alignment horizontal="center" vertical="center"/>
      <protection locked="0"/>
    </xf>
    <xf numFmtId="0" fontId="9" fillId="7" borderId="9" xfId="1" applyFont="1" applyFill="1" applyBorder="1" applyAlignment="1">
      <alignment horizontal="left" vertical="top" wrapText="1"/>
    </xf>
    <xf numFmtId="0" fontId="8" fillId="11" borderId="2" xfId="1" applyFont="1" applyFill="1" applyBorder="1" applyAlignment="1">
      <alignment horizontal="center" vertical="center"/>
    </xf>
    <xf numFmtId="166" fontId="1" fillId="0" borderId="9" xfId="0" applyNumberFormat="1" applyFont="1" applyBorder="1" applyAlignment="1">
      <alignment horizontal="center" vertical="center" wrapText="1"/>
    </xf>
    <xf numFmtId="166" fontId="1" fillId="0" borderId="14" xfId="0" applyNumberFormat="1" applyFont="1" applyBorder="1" applyAlignment="1">
      <alignment horizontal="center" vertical="center" wrapText="1"/>
    </xf>
    <xf numFmtId="0" fontId="2" fillId="18" borderId="1" xfId="0" applyFont="1" applyFill="1" applyBorder="1" applyAlignment="1" applyProtection="1">
      <alignment horizontal="center" vertical="center" wrapText="1"/>
      <protection locked="0"/>
    </xf>
    <xf numFmtId="0" fontId="3" fillId="18" borderId="1" xfId="0" applyFont="1" applyFill="1" applyBorder="1" applyAlignment="1" applyProtection="1">
      <alignment horizontal="center" vertical="center"/>
      <protection locked="0"/>
    </xf>
    <xf numFmtId="0" fontId="2" fillId="18" borderId="1" xfId="0" applyFont="1" applyFill="1" applyBorder="1" applyAlignment="1" applyProtection="1">
      <alignment horizontal="center" vertical="center"/>
      <protection locked="0"/>
    </xf>
    <xf numFmtId="2" fontId="2" fillId="18" borderId="1" xfId="0" applyNumberFormat="1" applyFont="1" applyFill="1" applyBorder="1" applyAlignment="1" applyProtection="1">
      <alignment horizontal="center" vertical="center" wrapText="1"/>
      <protection locked="0"/>
    </xf>
    <xf numFmtId="0" fontId="2" fillId="18" borderId="4" xfId="0" applyFont="1" applyFill="1" applyBorder="1" applyAlignment="1" applyProtection="1">
      <alignment horizontal="center" vertical="center" wrapText="1"/>
      <protection locked="0"/>
    </xf>
    <xf numFmtId="166" fontId="2" fillId="18" borderId="1" xfId="0" applyNumberFormat="1" applyFont="1" applyFill="1" applyBorder="1" applyAlignment="1" applyProtection="1">
      <alignment horizontal="center" vertical="center" wrapText="1"/>
      <protection locked="0"/>
    </xf>
    <xf numFmtId="3" fontId="1" fillId="2" borderId="0" xfId="0" applyNumberFormat="1" applyFont="1" applyFill="1" applyAlignment="1">
      <alignment horizontal="center" vertical="center"/>
    </xf>
    <xf numFmtId="0" fontId="1" fillId="11" borderId="0" xfId="0" applyFont="1" applyFill="1" applyAlignment="1">
      <alignment horizontal="center" vertical="center"/>
    </xf>
    <xf numFmtId="0" fontId="1" fillId="2" borderId="9" xfId="0" applyFont="1" applyFill="1" applyBorder="1" applyAlignment="1">
      <alignment horizontal="center" vertical="center" wrapText="1"/>
    </xf>
    <xf numFmtId="0" fontId="1" fillId="8" borderId="15"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14" fillId="0" borderId="1" xfId="0" applyFont="1" applyBorder="1" applyAlignment="1">
      <alignment vertical="center" wrapText="1"/>
    </xf>
    <xf numFmtId="0" fontId="0" fillId="0" borderId="1" xfId="0" applyBorder="1" applyAlignment="1" applyProtection="1">
      <alignment vertical="center" wrapText="1"/>
      <protection locked="0"/>
    </xf>
    <xf numFmtId="0" fontId="0" fillId="2" borderId="0" xfId="0" applyFill="1"/>
    <xf numFmtId="170" fontId="0" fillId="0" borderId="0" xfId="0" applyNumberFormat="1"/>
    <xf numFmtId="164" fontId="0" fillId="0" borderId="0" xfId="0" applyNumberFormat="1" applyAlignment="1">
      <alignment vertical="center"/>
    </xf>
    <xf numFmtId="164" fontId="0" fillId="0" borderId="0" xfId="0" applyNumberFormat="1" applyAlignment="1">
      <alignment vertical="center" wrapText="1"/>
    </xf>
    <xf numFmtId="167" fontId="1" fillId="2" borderId="1" xfId="0" applyNumberFormat="1" applyFont="1" applyFill="1" applyBorder="1" applyAlignment="1" applyProtection="1">
      <alignment horizontal="right" vertical="center"/>
      <protection locked="0"/>
    </xf>
    <xf numFmtId="0" fontId="0" fillId="0" borderId="11" xfId="0" applyBorder="1" applyAlignment="1">
      <alignment vertical="center" wrapText="1"/>
    </xf>
    <xf numFmtId="0" fontId="1" fillId="2" borderId="11" xfId="0" applyFont="1" applyFill="1" applyBorder="1" applyAlignment="1">
      <alignment horizontal="center" vertical="center"/>
    </xf>
    <xf numFmtId="3" fontId="1" fillId="2" borderId="11" xfId="0" applyNumberFormat="1" applyFont="1" applyFill="1" applyBorder="1" applyAlignment="1">
      <alignment horizontal="center" vertical="center"/>
    </xf>
    <xf numFmtId="164" fontId="1" fillId="2" borderId="11" xfId="0" applyNumberFormat="1" applyFont="1" applyFill="1" applyBorder="1" applyAlignment="1">
      <alignment horizontal="right" vertical="center"/>
    </xf>
    <xf numFmtId="0" fontId="0" fillId="2" borderId="1" xfId="0" applyFill="1" applyBorder="1" applyAlignment="1">
      <alignment vertical="center" wrapText="1"/>
    </xf>
    <xf numFmtId="0" fontId="6" fillId="2" borderId="0" xfId="0" applyFont="1" applyFill="1" applyAlignment="1" applyProtection="1">
      <alignment horizontal="center" vertical="center"/>
      <protection locked="0"/>
    </xf>
    <xf numFmtId="0" fontId="6" fillId="11" borderId="17" xfId="0" applyFont="1" applyFill="1" applyBorder="1" applyAlignment="1" applyProtection="1">
      <alignment horizontal="center" vertical="center"/>
      <protection locked="0"/>
    </xf>
    <xf numFmtId="0" fontId="5" fillId="16" borderId="1" xfId="0" applyFont="1" applyFill="1" applyBorder="1" applyAlignment="1">
      <alignment horizontal="left" vertical="top" wrapText="1"/>
    </xf>
    <xf numFmtId="170" fontId="6" fillId="19" borderId="4" xfId="0" applyNumberFormat="1" applyFont="1" applyFill="1" applyBorder="1" applyAlignment="1">
      <alignment horizontal="right" vertical="center"/>
    </xf>
    <xf numFmtId="166" fontId="2" fillId="2" borderId="16" xfId="0" applyNumberFormat="1" applyFont="1" applyFill="1" applyBorder="1" applyAlignment="1">
      <alignment horizontal="center" vertical="center" wrapText="1"/>
    </xf>
    <xf numFmtId="164" fontId="1" fillId="0" borderId="0" xfId="0" applyNumberFormat="1" applyFont="1" applyAlignment="1" applyProtection="1">
      <alignment horizontal="left" vertical="center"/>
      <protection locked="0"/>
    </xf>
    <xf numFmtId="164" fontId="0" fillId="0" borderId="0" xfId="0" applyNumberFormat="1"/>
    <xf numFmtId="164" fontId="1" fillId="0" borderId="0" xfId="0" applyNumberFormat="1" applyFont="1"/>
    <xf numFmtId="164" fontId="2" fillId="10" borderId="4" xfId="0" applyNumberFormat="1" applyFont="1" applyFill="1" applyBorder="1" applyAlignment="1">
      <alignment horizontal="center" vertical="center" wrapText="1"/>
    </xf>
    <xf numFmtId="170" fontId="19" fillId="13" borderId="1" xfId="0" applyNumberFormat="1" applyFont="1" applyFill="1" applyBorder="1" applyAlignment="1">
      <alignment horizontal="right" vertical="center"/>
    </xf>
    <xf numFmtId="164" fontId="1" fillId="0" borderId="0" xfId="1" applyNumberFormat="1" applyFont="1"/>
    <xf numFmtId="0" fontId="1" fillId="0" borderId="1" xfId="0" applyFont="1" applyBorder="1"/>
    <xf numFmtId="164" fontId="1" fillId="0" borderId="1" xfId="0" applyNumberFormat="1" applyFont="1" applyBorder="1"/>
    <xf numFmtId="0" fontId="3" fillId="2" borderId="11" xfId="0" applyFont="1" applyFill="1" applyBorder="1" applyAlignment="1">
      <alignment horizontal="left" vertical="top" wrapText="1"/>
    </xf>
    <xf numFmtId="0" fontId="5" fillId="0" borderId="1" xfId="0" applyFont="1" applyBorder="1" applyAlignment="1" applyProtection="1">
      <alignment horizontal="left" vertical="top" wrapText="1"/>
      <protection locked="0"/>
    </xf>
    <xf numFmtId="0" fontId="2" fillId="0" borderId="0" xfId="0" applyFont="1" applyAlignment="1">
      <alignment horizontal="left" vertical="top"/>
    </xf>
    <xf numFmtId="0" fontId="2" fillId="18" borderId="11" xfId="0" applyFont="1" applyFill="1" applyBorder="1" applyAlignment="1" applyProtection="1">
      <alignment horizontal="center" vertical="center" wrapText="1"/>
      <protection locked="0"/>
    </xf>
    <xf numFmtId="2" fontId="2" fillId="18" borderId="11" xfId="0" applyNumberFormat="1" applyFont="1" applyFill="1" applyBorder="1" applyAlignment="1" applyProtection="1">
      <alignment horizontal="center" vertical="center" wrapText="1"/>
      <protection locked="0"/>
    </xf>
    <xf numFmtId="166" fontId="2" fillId="18" borderId="11" xfId="0" applyNumberFormat="1" applyFont="1" applyFill="1" applyBorder="1" applyAlignment="1" applyProtection="1">
      <alignment horizontal="center" vertical="center" wrapText="1"/>
      <protection locked="0"/>
    </xf>
    <xf numFmtId="174" fontId="1" fillId="8" borderId="1" xfId="0" applyNumberFormat="1" applyFont="1" applyFill="1" applyBorder="1" applyAlignment="1">
      <alignment horizontal="center" vertical="center"/>
    </xf>
    <xf numFmtId="3" fontId="1" fillId="0" borderId="1" xfId="0" applyNumberFormat="1" applyFont="1" applyBorder="1" applyAlignment="1" applyProtection="1">
      <alignment horizontal="center" vertical="center"/>
      <protection locked="0"/>
    </xf>
    <xf numFmtId="0" fontId="3" fillId="18" borderId="24" xfId="0" applyFont="1" applyFill="1" applyBorder="1" applyAlignment="1" applyProtection="1">
      <alignment horizontal="center" vertical="top"/>
      <protection locked="0"/>
    </xf>
    <xf numFmtId="0" fontId="1" fillId="12" borderId="1" xfId="0" applyFont="1" applyFill="1" applyBorder="1" applyAlignment="1">
      <alignment horizontal="left" vertical="top" wrapText="1"/>
    </xf>
    <xf numFmtId="0" fontId="1" fillId="11" borderId="2" xfId="0" applyFont="1" applyFill="1" applyBorder="1" applyAlignment="1">
      <alignment horizontal="left" vertical="top" wrapText="1"/>
    </xf>
    <xf numFmtId="0" fontId="12" fillId="10" borderId="18" xfId="1" applyFont="1" applyFill="1" applyBorder="1" applyAlignment="1">
      <alignment horizontal="center" vertical="center" wrapText="1"/>
    </xf>
    <xf numFmtId="166" fontId="12" fillId="10" borderId="18" xfId="1" applyNumberFormat="1" applyFont="1" applyFill="1" applyBorder="1" applyAlignment="1">
      <alignment horizontal="center" vertical="center" wrapText="1"/>
    </xf>
    <xf numFmtId="0" fontId="1" fillId="0" borderId="7" xfId="0" applyFont="1" applyBorder="1" applyAlignment="1">
      <alignment horizontal="left" vertical="center"/>
    </xf>
    <xf numFmtId="0" fontId="1" fillId="7" borderId="3" xfId="0" applyFont="1" applyFill="1" applyBorder="1" applyAlignment="1">
      <alignment horizontal="left" vertical="center" wrapText="1"/>
    </xf>
    <xf numFmtId="0" fontId="1" fillId="0" borderId="7" xfId="0" applyFont="1" applyBorder="1" applyAlignment="1">
      <alignment horizontal="left" vertical="center" wrapText="1"/>
    </xf>
    <xf numFmtId="0" fontId="1" fillId="2" borderId="7" xfId="0" applyFont="1" applyFill="1" applyBorder="1" applyAlignment="1">
      <alignment horizontal="left" vertical="center" wrapText="1"/>
    </xf>
    <xf numFmtId="164" fontId="1" fillId="10" borderId="4" xfId="0" applyNumberFormat="1" applyFont="1" applyFill="1" applyBorder="1" applyAlignment="1">
      <alignment horizontal="center" vertical="center" wrapText="1"/>
    </xf>
    <xf numFmtId="166" fontId="1" fillId="10" borderId="4" xfId="0" applyNumberFormat="1" applyFont="1" applyFill="1" applyBorder="1" applyAlignment="1">
      <alignment horizontal="center" vertical="center" wrapText="1"/>
    </xf>
    <xf numFmtId="166" fontId="1" fillId="0" borderId="1" xfId="1" applyNumberFormat="1" applyFont="1" applyBorder="1" applyAlignment="1">
      <alignment horizontal="center"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left" vertical="center"/>
    </xf>
    <xf numFmtId="166" fontId="2" fillId="0" borderId="16" xfId="2"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20" fillId="0" borderId="11" xfId="0" applyFont="1" applyBorder="1" applyAlignment="1">
      <alignment vertical="center" wrapText="1"/>
    </xf>
    <xf numFmtId="0" fontId="0" fillId="0" borderId="7" xfId="0" applyBorder="1" applyAlignment="1">
      <alignment vertical="center" wrapText="1"/>
    </xf>
    <xf numFmtId="166" fontId="2" fillId="0" borderId="16"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164" fontId="1" fillId="10" borderId="2" xfId="0" applyNumberFormat="1" applyFont="1" applyFill="1" applyBorder="1" applyAlignment="1">
      <alignment horizontal="center" vertical="center" wrapText="1"/>
    </xf>
    <xf numFmtId="170" fontId="1" fillId="6" borderId="9" xfId="0" applyNumberFormat="1" applyFont="1" applyFill="1" applyBorder="1" applyAlignment="1">
      <alignment horizontal="center" vertical="center"/>
    </xf>
    <xf numFmtId="166" fontId="2" fillId="5" borderId="1" xfId="0" applyNumberFormat="1" applyFont="1" applyFill="1" applyBorder="1" applyAlignment="1" applyProtection="1">
      <alignment horizontal="center" vertical="center" wrapText="1"/>
      <protection locked="0"/>
    </xf>
    <xf numFmtId="166" fontId="2" fillId="5" borderId="3" xfId="0" applyNumberFormat="1" applyFont="1" applyFill="1" applyBorder="1" applyAlignment="1">
      <alignment horizontal="center" vertical="center" wrapText="1"/>
    </xf>
    <xf numFmtId="166" fontId="2" fillId="5" borderId="4" xfId="0" applyNumberFormat="1" applyFont="1" applyFill="1" applyBorder="1" applyAlignment="1">
      <alignment horizontal="center" vertical="center" wrapText="1"/>
    </xf>
    <xf numFmtId="1" fontId="1" fillId="0" borderId="1" xfId="2" applyNumberFormat="1" applyFont="1" applyBorder="1" applyAlignment="1">
      <alignment horizontal="center" vertical="center" wrapText="1"/>
    </xf>
    <xf numFmtId="0" fontId="2" fillId="5" borderId="11" xfId="0" applyFont="1" applyFill="1" applyBorder="1" applyAlignment="1">
      <alignment horizontal="center" vertical="center" wrapText="1"/>
    </xf>
    <xf numFmtId="0" fontId="3" fillId="5" borderId="11"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xf>
    <xf numFmtId="2" fontId="2" fillId="5" borderId="4"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1" xfId="0" applyFont="1" applyFill="1" applyBorder="1" applyAlignment="1">
      <alignment horizontal="center" vertical="center"/>
    </xf>
    <xf numFmtId="166" fontId="2" fillId="0" borderId="1" xfId="0" applyNumberFormat="1"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xf>
    <xf numFmtId="0" fontId="1" fillId="8" borderId="1" xfId="0" applyFont="1" applyFill="1" applyBorder="1" applyAlignment="1">
      <alignment vertical="center"/>
    </xf>
    <xf numFmtId="170" fontId="1" fillId="6" borderId="1" xfId="0" applyNumberFormat="1" applyFont="1" applyFill="1" applyBorder="1" applyAlignment="1">
      <alignment vertical="center"/>
    </xf>
    <xf numFmtId="170" fontId="6" fillId="9" borderId="8" xfId="0" applyNumberFormat="1" applyFont="1" applyFill="1" applyBorder="1" applyAlignment="1">
      <alignment vertical="center"/>
    </xf>
    <xf numFmtId="170" fontId="6" fillId="9" borderId="4" xfId="0" applyNumberFormat="1" applyFont="1" applyFill="1" applyBorder="1" applyAlignment="1">
      <alignment vertical="center"/>
    </xf>
    <xf numFmtId="0" fontId="2"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2" fontId="2" fillId="5" borderId="1" xfId="0" applyNumberFormat="1" applyFont="1" applyFill="1" applyBorder="1" applyAlignment="1" applyProtection="1">
      <alignment horizontal="center" vertical="center" wrapText="1"/>
      <protection locked="0"/>
    </xf>
    <xf numFmtId="0" fontId="2" fillId="5" borderId="3" xfId="0" applyFont="1" applyFill="1" applyBorder="1" applyAlignment="1">
      <alignment horizontal="center" vertical="center" wrapText="1"/>
    </xf>
    <xf numFmtId="0" fontId="3" fillId="5" borderId="3" xfId="0" applyFont="1" applyFill="1" applyBorder="1" applyAlignment="1">
      <alignment horizontal="center" vertical="center"/>
    </xf>
    <xf numFmtId="0" fontId="2" fillId="5" borderId="3" xfId="0" applyFont="1" applyFill="1" applyBorder="1" applyAlignment="1">
      <alignment horizontal="center" vertical="center"/>
    </xf>
    <xf numFmtId="2" fontId="2" fillId="5" borderId="3" xfId="0" applyNumberFormat="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3" fillId="5" borderId="1" xfId="1" applyFont="1" applyFill="1" applyBorder="1" applyAlignment="1">
      <alignment horizontal="center" vertical="center"/>
    </xf>
    <xf numFmtId="2" fontId="12" fillId="5" borderId="4" xfId="1" applyNumberFormat="1" applyFont="1" applyFill="1" applyBorder="1" applyAlignment="1">
      <alignment horizontal="center" vertical="center" wrapText="1"/>
    </xf>
    <xf numFmtId="0" fontId="23" fillId="0" borderId="0" xfId="0" applyFont="1"/>
    <xf numFmtId="167" fontId="0" fillId="0" borderId="0" xfId="0" applyNumberFormat="1" applyAlignment="1">
      <alignment vertical="center" wrapText="1"/>
    </xf>
    <xf numFmtId="0" fontId="6" fillId="2" borderId="11" xfId="0" applyFont="1" applyFill="1" applyBorder="1" applyAlignment="1" applyProtection="1">
      <alignment horizontal="center" vertical="center"/>
      <protection locked="0"/>
    </xf>
    <xf numFmtId="0" fontId="1" fillId="7" borderId="4" xfId="0" applyFont="1" applyFill="1" applyBorder="1" applyAlignment="1">
      <alignment horizontal="left" vertical="center" wrapText="1"/>
    </xf>
    <xf numFmtId="0" fontId="1" fillId="8" borderId="11" xfId="0" applyFont="1" applyFill="1" applyBorder="1" applyAlignment="1">
      <alignment horizontal="center" vertical="center"/>
    </xf>
    <xf numFmtId="174" fontId="1" fillId="8" borderId="11" xfId="0" applyNumberFormat="1" applyFont="1" applyFill="1" applyBorder="1" applyAlignment="1">
      <alignment horizontal="center" vertical="center"/>
    </xf>
    <xf numFmtId="166" fontId="2" fillId="2" borderId="11" xfId="0" applyNumberFormat="1" applyFont="1" applyFill="1" applyBorder="1" applyAlignment="1">
      <alignment horizontal="center" vertical="center" wrapText="1"/>
    </xf>
    <xf numFmtId="0" fontId="0" fillId="2" borderId="11" xfId="0" applyFill="1" applyBorder="1" applyAlignment="1">
      <alignment vertical="center" wrapText="1"/>
    </xf>
    <xf numFmtId="1" fontId="1" fillId="2" borderId="11" xfId="0" applyNumberFormat="1" applyFont="1" applyFill="1" applyBorder="1" applyAlignment="1">
      <alignment horizontal="center" vertical="center" wrapText="1"/>
    </xf>
    <xf numFmtId="170" fontId="19" fillId="13" borderId="7" xfId="0" applyNumberFormat="1" applyFont="1" applyFill="1" applyBorder="1" applyAlignment="1">
      <alignment horizontal="right" vertical="center"/>
    </xf>
    <xf numFmtId="0" fontId="6" fillId="0" borderId="7" xfId="0" applyFont="1" applyBorder="1" applyAlignment="1" applyProtection="1">
      <alignment horizontal="center" vertical="center"/>
      <protection locked="0"/>
    </xf>
    <xf numFmtId="0" fontId="5" fillId="7" borderId="20" xfId="0" applyFont="1" applyFill="1" applyBorder="1" applyAlignment="1">
      <alignment horizontal="left" vertical="top" wrapText="1"/>
    </xf>
    <xf numFmtId="0" fontId="2" fillId="5" borderId="8" xfId="1" applyFont="1" applyFill="1" applyBorder="1" applyAlignment="1">
      <alignment horizontal="center" vertical="center" wrapText="1"/>
    </xf>
    <xf numFmtId="0" fontId="2" fillId="10" borderId="3" xfId="0" applyFont="1" applyFill="1" applyBorder="1" applyAlignment="1">
      <alignment horizontal="center" vertical="top" wrapText="1"/>
    </xf>
    <xf numFmtId="0" fontId="2" fillId="18" borderId="1" xfId="0" applyFont="1" applyFill="1" applyBorder="1" applyAlignment="1" applyProtection="1">
      <alignment horizontal="center" vertical="top" wrapText="1"/>
      <protection locked="0"/>
    </xf>
    <xf numFmtId="0" fontId="1" fillId="2" borderId="0" xfId="0" applyFont="1" applyFill="1" applyAlignment="1">
      <alignment horizontal="center" vertical="center"/>
    </xf>
    <xf numFmtId="3" fontId="1" fillId="2" borderId="1" xfId="0" applyNumberFormat="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0" fillId="0" borderId="0" xfId="0" applyAlignment="1">
      <alignment horizontal="center" vertical="center"/>
    </xf>
    <xf numFmtId="168" fontId="1" fillId="0" borderId="0" xfId="0" applyNumberFormat="1" applyFont="1" applyAlignment="1">
      <alignment horizontal="center" vertical="center"/>
    </xf>
    <xf numFmtId="3" fontId="5" fillId="2" borderId="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12" fillId="5" borderId="3" xfId="1" applyFont="1" applyFill="1" applyBorder="1" applyAlignment="1">
      <alignment horizontal="center" vertical="center" wrapText="1"/>
    </xf>
    <xf numFmtId="0" fontId="13" fillId="5" borderId="3" xfId="1" applyFont="1" applyFill="1" applyBorder="1" applyAlignment="1">
      <alignment horizontal="center" vertical="center"/>
    </xf>
    <xf numFmtId="0" fontId="2" fillId="5" borderId="3" xfId="1" applyFont="1" applyFill="1" applyBorder="1" applyAlignment="1">
      <alignment horizontal="center" vertical="center" wrapText="1"/>
    </xf>
    <xf numFmtId="2" fontId="12" fillId="5" borderId="3" xfId="1" applyNumberFormat="1" applyFont="1" applyFill="1" applyBorder="1" applyAlignment="1">
      <alignment horizontal="center" vertical="center" wrapText="1"/>
    </xf>
    <xf numFmtId="0" fontId="2" fillId="5" borderId="18" xfId="1" applyFont="1" applyFill="1" applyBorder="1" applyAlignment="1">
      <alignment horizontal="center" vertical="center" wrapText="1"/>
    </xf>
    <xf numFmtId="0" fontId="12" fillId="5" borderId="11" xfId="1" applyFont="1" applyFill="1" applyBorder="1" applyAlignment="1">
      <alignment horizontal="center" vertical="center" wrapText="1"/>
    </xf>
    <xf numFmtId="0" fontId="13" fillId="5" borderId="11" xfId="1" applyFont="1" applyFill="1" applyBorder="1" applyAlignment="1">
      <alignment horizontal="center" vertical="center"/>
    </xf>
    <xf numFmtId="0" fontId="12" fillId="5" borderId="4" xfId="1" applyFont="1" applyFill="1" applyBorder="1" applyAlignment="1">
      <alignment horizontal="center" vertical="center"/>
    </xf>
    <xf numFmtId="170" fontId="6" fillId="20" borderId="1" xfId="0" applyNumberFormat="1" applyFont="1" applyFill="1" applyBorder="1" applyAlignment="1">
      <alignment horizontal="right" vertical="center"/>
    </xf>
    <xf numFmtId="0" fontId="3" fillId="5" borderId="4" xfId="0" applyFont="1" applyFill="1" applyBorder="1" applyAlignment="1">
      <alignment horizontal="center" vertical="center"/>
    </xf>
    <xf numFmtId="0" fontId="2" fillId="5" borderId="1" xfId="0" applyFont="1" applyFill="1" applyBorder="1" applyAlignment="1">
      <alignment horizontal="center" vertical="center" wrapText="1"/>
    </xf>
    <xf numFmtId="0" fontId="5" fillId="11" borderId="1" xfId="0" applyFont="1" applyFill="1" applyBorder="1" applyAlignment="1">
      <alignment horizontal="left" vertical="top" wrapText="1"/>
    </xf>
    <xf numFmtId="166" fontId="1" fillId="10" borderId="9"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2" fillId="5" borderId="4" xfId="1" applyFont="1" applyFill="1" applyBorder="1" applyAlignment="1">
      <alignment horizontal="center" vertical="top" wrapText="1"/>
    </xf>
    <xf numFmtId="0" fontId="5" fillId="2" borderId="0" xfId="0" applyFont="1" applyFill="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0" xfId="0" applyFont="1" applyAlignment="1" applyProtection="1">
      <alignment wrapText="1"/>
      <protection locked="0"/>
    </xf>
    <xf numFmtId="164" fontId="1" fillId="4" borderId="16" xfId="0" applyNumberFormat="1" applyFont="1" applyFill="1" applyBorder="1" applyAlignment="1">
      <alignment horizontal="right" vertical="center"/>
    </xf>
    <xf numFmtId="0" fontId="5" fillId="2" borderId="1" xfId="0" applyFont="1" applyFill="1" applyBorder="1" applyAlignment="1" applyProtection="1">
      <alignment horizontal="left" vertical="center"/>
      <protection locked="0"/>
    </xf>
    <xf numFmtId="9" fontId="5" fillId="0" borderId="1" xfId="0" applyNumberFormat="1"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1" fillId="0" borderId="1" xfId="0" applyFont="1" applyBorder="1" applyProtection="1">
      <protection locked="0"/>
    </xf>
    <xf numFmtId="167" fontId="1" fillId="0" borderId="5" xfId="0" applyNumberFormat="1" applyFont="1" applyBorder="1" applyAlignment="1" applyProtection="1">
      <alignment horizontal="right" vertical="center"/>
      <protection locked="0"/>
    </xf>
    <xf numFmtId="0" fontId="5" fillId="0" borderId="1"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0" xfId="0" applyFont="1" applyProtection="1">
      <protection locked="0"/>
    </xf>
    <xf numFmtId="168" fontId="1" fillId="2" borderId="0" xfId="0" applyNumberFormat="1"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27" fillId="0" borderId="0" xfId="0" applyFont="1" applyAlignment="1" applyProtection="1">
      <alignment horizontal="left" vertical="center" wrapText="1"/>
      <protection locked="0"/>
    </xf>
    <xf numFmtId="3" fontId="1" fillId="0" borderId="0" xfId="0" applyNumberFormat="1" applyFont="1" applyAlignment="1" applyProtection="1">
      <alignment horizontal="center" vertical="center"/>
      <protection locked="0"/>
    </xf>
    <xf numFmtId="168" fontId="1" fillId="0" borderId="0" xfId="0" applyNumberFormat="1" applyFont="1" applyAlignment="1" applyProtection="1">
      <alignment horizontal="right" vertical="center" wrapText="1"/>
      <protection locked="0"/>
    </xf>
    <xf numFmtId="164" fontId="1" fillId="0" borderId="0" xfId="0" applyNumberFormat="1"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28" fillId="2" borderId="0" xfId="0" applyFont="1" applyFill="1" applyAlignment="1" applyProtection="1">
      <alignment horizontal="left" vertical="center" wrapText="1"/>
      <protection locked="0"/>
    </xf>
    <xf numFmtId="0" fontId="24" fillId="0" borderId="5" xfId="0" applyFont="1" applyBorder="1" applyAlignment="1" applyProtection="1">
      <alignment horizontal="center" vertical="top"/>
      <protection locked="0"/>
    </xf>
    <xf numFmtId="0" fontId="24" fillId="0" borderId="1" xfId="0" applyFont="1" applyBorder="1" applyProtection="1">
      <protection locked="0"/>
    </xf>
    <xf numFmtId="3" fontId="24" fillId="0" borderId="1" xfId="0" applyNumberFormat="1" applyFont="1" applyBorder="1" applyAlignment="1" applyProtection="1">
      <alignment horizontal="center" vertical="center"/>
      <protection locked="0"/>
    </xf>
    <xf numFmtId="164" fontId="24" fillId="4" borderId="1" xfId="0" applyNumberFormat="1" applyFont="1" applyFill="1" applyBorder="1" applyAlignment="1">
      <alignment horizontal="center" vertical="center"/>
    </xf>
    <xf numFmtId="0" fontId="29" fillId="0" borderId="1" xfId="0" applyFont="1" applyBorder="1" applyAlignment="1" applyProtection="1">
      <alignment horizontal="center" vertical="top" wrapText="1"/>
      <protection locked="0"/>
    </xf>
    <xf numFmtId="0" fontId="29" fillId="0" borderId="1"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1" xfId="0" applyFont="1" applyBorder="1" applyAlignment="1" applyProtection="1">
      <alignment horizontal="left" vertical="top" wrapText="1"/>
      <protection locked="0"/>
    </xf>
    <xf numFmtId="0" fontId="5" fillId="0" borderId="1" xfId="0" applyFont="1" applyBorder="1" applyAlignment="1" applyProtection="1">
      <alignment horizontal="center" vertical="top"/>
      <protection locked="0"/>
    </xf>
    <xf numFmtId="0" fontId="5" fillId="0" borderId="1" xfId="0" applyFont="1" applyBorder="1" applyAlignment="1" applyProtection="1">
      <alignment horizontal="left" vertical="top"/>
      <protection locked="0"/>
    </xf>
    <xf numFmtId="0" fontId="5" fillId="0" borderId="1" xfId="0" applyFont="1" applyBorder="1" applyAlignment="1" applyProtection="1">
      <alignment horizontal="center" vertical="center"/>
      <protection locked="0"/>
    </xf>
    <xf numFmtId="164" fontId="2" fillId="5" borderId="1" xfId="0" applyNumberFormat="1" applyFont="1" applyFill="1" applyBorder="1" applyAlignment="1">
      <alignment horizontal="right" vertical="center"/>
    </xf>
    <xf numFmtId="164" fontId="2" fillId="5" borderId="16" xfId="0" applyNumberFormat="1" applyFont="1" applyFill="1" applyBorder="1" applyAlignment="1">
      <alignment horizontal="right" vertical="center"/>
    </xf>
    <xf numFmtId="0" fontId="1" fillId="0" borderId="0" xfId="0" applyFont="1" applyAlignment="1" applyProtection="1">
      <alignment horizontal="right" vertical="center"/>
      <protection locked="0"/>
    </xf>
    <xf numFmtId="0" fontId="2" fillId="0" borderId="0" xfId="0" applyFont="1" applyAlignment="1" applyProtection="1">
      <alignment horizontal="left" vertical="top"/>
      <protection locked="0"/>
    </xf>
    <xf numFmtId="0" fontId="31" fillId="0" borderId="0" xfId="0" applyFont="1"/>
    <xf numFmtId="0" fontId="32" fillId="0" borderId="0" xfId="0" applyFont="1" applyAlignment="1">
      <alignment horizontal="left" vertical="center"/>
    </xf>
    <xf numFmtId="0" fontId="30" fillId="0" borderId="0" xfId="0" applyFont="1" applyAlignment="1">
      <alignment horizontal="left"/>
    </xf>
    <xf numFmtId="2" fontId="12" fillId="5" borderId="18" xfId="1" applyNumberFormat="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5" borderId="23" xfId="1"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3" fontId="1" fillId="0" borderId="16" xfId="0" applyNumberFormat="1" applyFont="1" applyBorder="1" applyAlignment="1" applyProtection="1">
      <alignment horizontal="center" vertical="center"/>
      <protection locked="0"/>
    </xf>
    <xf numFmtId="3" fontId="1" fillId="0" borderId="11" xfId="0" applyNumberFormat="1" applyFont="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 xfId="0" applyFont="1" applyFill="1" applyBorder="1" applyAlignment="1">
      <alignment wrapText="1"/>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0" fontId="15" fillId="0" borderId="0" xfId="0" applyFont="1" applyAlignment="1" applyProtection="1">
      <alignment horizontal="left" vertical="center"/>
      <protection locked="0"/>
    </xf>
    <xf numFmtId="0" fontId="1" fillId="0" borderId="0" xfId="9" applyFont="1" applyAlignment="1">
      <alignment horizontal="left" vertical="center"/>
    </xf>
    <xf numFmtId="0" fontId="2" fillId="0" borderId="3" xfId="9" applyFont="1" applyBorder="1" applyAlignment="1">
      <alignment horizontal="center" vertical="center" wrapText="1"/>
    </xf>
    <xf numFmtId="0" fontId="2" fillId="0" borderId="3" xfId="9" applyFont="1" applyBorder="1" applyAlignment="1">
      <alignment horizontal="center" vertical="center"/>
    </xf>
    <xf numFmtId="0" fontId="2" fillId="0" borderId="4" xfId="9" applyFont="1" applyBorder="1" applyAlignment="1">
      <alignment horizontal="center" vertical="center" wrapText="1"/>
    </xf>
    <xf numFmtId="166" fontId="2" fillId="0" borderId="3" xfId="9" applyNumberFormat="1" applyFont="1" applyBorder="1" applyAlignment="1">
      <alignment horizontal="center" vertical="center" wrapText="1"/>
    </xf>
    <xf numFmtId="166" fontId="2" fillId="0" borderId="27" xfId="9" applyNumberFormat="1" applyFont="1" applyBorder="1" applyAlignment="1">
      <alignment horizontal="center" vertical="center" wrapText="1"/>
    </xf>
    <xf numFmtId="0" fontId="1" fillId="0" borderId="3" xfId="9" applyFont="1" applyBorder="1" applyAlignment="1">
      <alignment horizontal="center" vertical="center" wrapText="1"/>
    </xf>
    <xf numFmtId="0" fontId="7" fillId="0" borderId="1" xfId="9" applyBorder="1" applyAlignment="1">
      <alignment horizontal="center" vertical="center"/>
    </xf>
    <xf numFmtId="0" fontId="1" fillId="0" borderId="3" xfId="9" applyFont="1" applyBorder="1" applyAlignment="1">
      <alignment horizontal="left" vertical="center" wrapText="1"/>
    </xf>
    <xf numFmtId="0" fontId="1" fillId="0" borderId="27" xfId="9" applyFont="1" applyBorder="1" applyAlignment="1">
      <alignment horizontal="left" vertical="center" wrapText="1"/>
    </xf>
    <xf numFmtId="0" fontId="1" fillId="0" borderId="3" xfId="9" applyFont="1" applyBorder="1" applyAlignment="1">
      <alignment horizontal="center" vertical="center"/>
    </xf>
    <xf numFmtId="0" fontId="1" fillId="0" borderId="0" xfId="9" applyFont="1" applyAlignment="1">
      <alignment horizontal="center" vertical="center"/>
    </xf>
    <xf numFmtId="0" fontId="1" fillId="0" borderId="0" xfId="9" applyFont="1" applyAlignment="1">
      <alignment horizontal="left" vertical="center" wrapText="1"/>
    </xf>
    <xf numFmtId="168" fontId="1" fillId="0" borderId="0" xfId="9" applyNumberFormat="1" applyFont="1" applyAlignment="1">
      <alignment horizontal="right" vertical="center"/>
    </xf>
    <xf numFmtId="164" fontId="2" fillId="0" borderId="15" xfId="9" applyNumberFormat="1" applyFont="1" applyBorder="1" applyAlignment="1">
      <alignment horizontal="right" vertical="center"/>
    </xf>
    <xf numFmtId="164" fontId="2" fillId="0" borderId="8" xfId="9" applyNumberFormat="1" applyFont="1" applyBorder="1" applyAlignment="1">
      <alignment horizontal="right" vertical="center"/>
    </xf>
    <xf numFmtId="0" fontId="1" fillId="0" borderId="0" xfId="0" applyFont="1" applyAlignment="1" applyProtection="1">
      <alignment vertical="center"/>
      <protection locked="0"/>
    </xf>
    <xf numFmtId="0" fontId="2" fillId="0" borderId="11"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30" xfId="9" applyFont="1" applyBorder="1" applyAlignment="1">
      <alignment horizontal="left" vertical="center" wrapText="1"/>
    </xf>
    <xf numFmtId="0" fontId="1" fillId="0" borderId="7"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9"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9" fillId="2" borderId="1"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8" borderId="14" xfId="0" applyFont="1" applyFill="1" applyBorder="1" applyAlignment="1">
      <alignment horizontal="center" vertical="center"/>
    </xf>
    <xf numFmtId="0" fontId="1" fillId="8" borderId="16" xfId="0" applyFont="1" applyFill="1" applyBorder="1" applyAlignment="1">
      <alignment horizontal="center" vertical="center"/>
    </xf>
    <xf numFmtId="0" fontId="8" fillId="11" borderId="16" xfId="1" applyFont="1" applyFill="1" applyBorder="1" applyAlignment="1">
      <alignment horizontal="center" vertical="center"/>
    </xf>
    <xf numFmtId="170" fontId="1" fillId="6" borderId="8" xfId="0" applyNumberFormat="1" applyFont="1" applyFill="1" applyBorder="1" applyAlignment="1">
      <alignment horizontal="center" vertical="center"/>
    </xf>
    <xf numFmtId="170" fontId="1" fillId="6" borderId="35" xfId="0" applyNumberFormat="1" applyFont="1" applyFill="1" applyBorder="1" applyAlignment="1">
      <alignment horizontal="center" vertical="center"/>
    </xf>
    <xf numFmtId="0" fontId="1" fillId="8" borderId="9" xfId="0" applyFont="1" applyFill="1" applyBorder="1" applyAlignment="1">
      <alignment horizontal="center" vertical="center"/>
    </xf>
    <xf numFmtId="170" fontId="1" fillId="6" borderId="2" xfId="0" applyNumberFormat="1" applyFont="1" applyFill="1" applyBorder="1" applyAlignment="1">
      <alignment horizontal="center" vertical="center"/>
    </xf>
    <xf numFmtId="0" fontId="1" fillId="11" borderId="9" xfId="0" applyFont="1" applyFill="1" applyBorder="1" applyAlignment="1">
      <alignment horizontal="center" vertical="center"/>
    </xf>
    <xf numFmtId="0" fontId="1" fillId="11" borderId="36" xfId="0" applyFont="1" applyFill="1" applyBorder="1" applyAlignment="1">
      <alignment horizontal="center" vertical="center"/>
    </xf>
    <xf numFmtId="0" fontId="1" fillId="11" borderId="16" xfId="0" applyFont="1" applyFill="1" applyBorder="1" applyAlignment="1">
      <alignment horizontal="center" vertical="center"/>
    </xf>
    <xf numFmtId="170" fontId="1" fillId="7" borderId="2" xfId="0" applyNumberFormat="1" applyFont="1" applyFill="1" applyBorder="1" applyAlignment="1">
      <alignment horizontal="center" vertical="center"/>
    </xf>
    <xf numFmtId="170" fontId="1" fillId="7" borderId="8" xfId="0" applyNumberFormat="1" applyFont="1" applyFill="1" applyBorder="1" applyAlignment="1">
      <alignment horizontal="center" vertical="center"/>
    </xf>
    <xf numFmtId="170" fontId="1" fillId="7" borderId="34" xfId="0" applyNumberFormat="1" applyFont="1" applyFill="1" applyBorder="1" applyAlignment="1">
      <alignment horizontal="center" vertical="center"/>
    </xf>
    <xf numFmtId="0" fontId="1" fillId="11" borderId="4" xfId="0" applyFont="1" applyFill="1" applyBorder="1" applyAlignment="1">
      <alignment horizontal="center" vertical="center"/>
    </xf>
    <xf numFmtId="0" fontId="1" fillId="11" borderId="37" xfId="2" applyFont="1" applyFill="1" applyBorder="1" applyAlignment="1">
      <alignment horizontal="center" vertical="center"/>
    </xf>
    <xf numFmtId="0" fontId="1" fillId="11" borderId="1" xfId="2" applyFont="1" applyFill="1" applyBorder="1" applyAlignment="1">
      <alignment horizontal="center" vertical="center"/>
    </xf>
    <xf numFmtId="170" fontId="1" fillId="6" borderId="20" xfId="0" applyNumberFormat="1" applyFont="1" applyFill="1" applyBorder="1" applyAlignment="1">
      <alignment horizontal="center" vertical="center"/>
    </xf>
    <xf numFmtId="0" fontId="1" fillId="8" borderId="13" xfId="0" applyFont="1" applyFill="1" applyBorder="1" applyAlignment="1">
      <alignment horizontal="center" vertical="center"/>
    </xf>
    <xf numFmtId="0" fontId="1" fillId="2" borderId="1" xfId="0" applyFont="1" applyFill="1" applyBorder="1" applyAlignment="1">
      <alignment horizontal="right" vertical="center"/>
    </xf>
    <xf numFmtId="0" fontId="34" fillId="0" borderId="1" xfId="0" applyFont="1" applyBorder="1" applyAlignment="1">
      <alignment horizontal="center" vertical="center"/>
    </xf>
    <xf numFmtId="0" fontId="1" fillId="0" borderId="1" xfId="0" applyFont="1" applyBorder="1" applyAlignment="1" applyProtection="1">
      <alignment horizontal="right" vertical="center"/>
      <protection locked="0"/>
    </xf>
    <xf numFmtId="0" fontId="1" fillId="0" borderId="5" xfId="0" applyFont="1" applyBorder="1" applyAlignment="1" applyProtection="1">
      <alignment horizontal="right" vertical="center"/>
      <protection locked="0"/>
    </xf>
    <xf numFmtId="164" fontId="1" fillId="0" borderId="5" xfId="0" applyNumberFormat="1" applyFont="1" applyBorder="1" applyAlignment="1" applyProtection="1">
      <alignment horizontal="right" vertical="center"/>
      <protection locked="0"/>
    </xf>
    <xf numFmtId="0" fontId="24" fillId="0" borderId="1" xfId="0" applyFont="1" applyBorder="1" applyAlignment="1" applyProtection="1">
      <alignment horizontal="center" vertical="center"/>
      <protection locked="0"/>
    </xf>
    <xf numFmtId="164" fontId="24" fillId="0" borderId="5" xfId="0" applyNumberFormat="1" applyFont="1" applyBorder="1" applyAlignment="1" applyProtection="1">
      <alignment horizontal="center" vertical="center"/>
      <protection locked="0"/>
    </xf>
    <xf numFmtId="164" fontId="1" fillId="0" borderId="5" xfId="0" applyNumberFormat="1" applyFont="1" applyBorder="1" applyAlignment="1" applyProtection="1">
      <alignment horizontal="center" vertical="center"/>
      <protection locked="0"/>
    </xf>
    <xf numFmtId="0" fontId="1" fillId="0" borderId="25"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26" xfId="0" applyBorder="1" applyAlignment="1" applyProtection="1">
      <alignment horizontal="right" vertical="center"/>
      <protection locked="0"/>
    </xf>
    <xf numFmtId="0" fontId="1" fillId="0" borderId="26" xfId="0" applyFont="1" applyBorder="1" applyAlignment="1" applyProtection="1">
      <alignment horizontal="right" vertical="center"/>
      <protection locked="0"/>
    </xf>
    <xf numFmtId="164" fontId="1" fillId="0" borderId="31" xfId="0" applyNumberFormat="1" applyFont="1" applyBorder="1" applyAlignment="1" applyProtection="1">
      <alignment horizontal="right" vertical="center"/>
      <protection locked="0"/>
    </xf>
    <xf numFmtId="0" fontId="25" fillId="2" borderId="0" xfId="0" applyFont="1" applyFill="1" applyAlignment="1">
      <alignment horizontal="left" vertical="center" wrapText="1"/>
    </xf>
    <xf numFmtId="0" fontId="3" fillId="0" borderId="0" xfId="0" applyFont="1" applyAlignment="1" applyProtection="1">
      <alignment horizontal="left" vertical="center" wrapText="1"/>
      <protection locked="0"/>
    </xf>
    <xf numFmtId="0" fontId="1" fillId="0" borderId="0" xfId="0" applyFont="1" applyAlignment="1">
      <alignment horizontal="left" vertical="center" wrapText="1"/>
    </xf>
    <xf numFmtId="0" fontId="3" fillId="0" borderId="0" xfId="0" applyFont="1" applyAlignment="1">
      <alignment horizontal="left" vertical="center" wrapText="1"/>
    </xf>
    <xf numFmtId="0" fontId="5" fillId="0" borderId="0" xfId="0" applyFont="1"/>
    <xf numFmtId="0" fontId="3" fillId="2" borderId="0" xfId="0" applyFont="1" applyFill="1" applyAlignment="1">
      <alignment horizontal="left" vertical="center" wrapText="1"/>
    </xf>
    <xf numFmtId="0" fontId="5" fillId="2" borderId="0" xfId="0" applyFont="1" applyFill="1"/>
    <xf numFmtId="0" fontId="2" fillId="0" borderId="0" xfId="0" applyFont="1" applyAlignment="1">
      <alignment horizontal="left" vertical="center" wrapText="1"/>
    </xf>
    <xf numFmtId="0" fontId="1" fillId="0" borderId="0" xfId="0" applyFont="1"/>
    <xf numFmtId="0" fontId="3" fillId="0" borderId="21" xfId="0" applyFont="1" applyBorder="1" applyAlignment="1">
      <alignment horizontal="left" vertical="center" wrapText="1"/>
    </xf>
    <xf numFmtId="0" fontId="0" fillId="0" borderId="21" xfId="0" applyBorder="1"/>
    <xf numFmtId="0" fontId="13" fillId="0" borderId="0" xfId="1" applyFont="1" applyAlignment="1">
      <alignment horizontal="left" vertical="center" wrapText="1"/>
    </xf>
    <xf numFmtId="0" fontId="9" fillId="0" borderId="0" xfId="1" applyFont="1"/>
    <xf numFmtId="0" fontId="33" fillId="0" borderId="0" xfId="0" applyFont="1" applyAlignment="1">
      <alignment horizontal="center" vertical="center" wrapText="1"/>
    </xf>
    <xf numFmtId="0" fontId="3" fillId="0" borderId="0" xfId="9" applyFont="1" applyAlignment="1">
      <alignment horizontal="left" vertical="center" wrapText="1"/>
    </xf>
    <xf numFmtId="0" fontId="9" fillId="0" borderId="0" xfId="9" applyFont="1"/>
    <xf numFmtId="0" fontId="2" fillId="0" borderId="29" xfId="0" applyFont="1" applyBorder="1" applyAlignment="1" applyProtection="1">
      <alignment horizontal="left" vertical="center"/>
      <protection locked="0"/>
    </xf>
    <xf numFmtId="0" fontId="2" fillId="0" borderId="0" xfId="0" applyFont="1" applyAlignment="1">
      <alignment horizontal="center" vertical="center" wrapText="1"/>
    </xf>
  </cellXfs>
  <cellStyles count="13">
    <cellStyle name="Normalny" xfId="0" builtinId="0"/>
    <cellStyle name="Normalny 2" xfId="2" xr:uid="{7B30760F-5B43-4051-973E-3EAE35814AFB}"/>
    <cellStyle name="Normalny 2 2" xfId="9" xr:uid="{C6913AB6-AF4D-4C22-9DF5-2795054A5AAE}"/>
    <cellStyle name="Normalny 3" xfId="1" xr:uid="{7D7812C4-6ED9-42F6-A94E-F372570A3BA6}"/>
    <cellStyle name="Normalny 3 2" xfId="4" xr:uid="{B146AD01-2D6C-4801-8328-3FCA3E55AB11}"/>
    <cellStyle name="Procentowy 2" xfId="6" xr:uid="{D8795082-64E1-47EA-8ED4-A329C6857979}"/>
    <cellStyle name="Walutowy 2" xfId="3" xr:uid="{BBF7802A-7668-47E6-89D6-2D6217497E76}"/>
    <cellStyle name="Walutowy 2 2" xfId="5" xr:uid="{73F8632F-59A2-436A-8F66-AC59596B6E33}"/>
    <cellStyle name="Walutowy 2 3" xfId="10" xr:uid="{8ACAD58F-12AD-4C19-B4C5-0FACAC8457D4}"/>
    <cellStyle name="Walutowy 3" xfId="7" xr:uid="{0875891F-A4E1-467D-94EB-86414897FCA8}"/>
    <cellStyle name="Walutowy 3 2" xfId="11" xr:uid="{6CFD5C3D-FA31-4C5A-BBF1-4B0CA546A5AE}"/>
    <cellStyle name="Walutowy 4" xfId="8" xr:uid="{64F52210-FF43-4868-BBF9-9A18B6A06ED9}"/>
    <cellStyle name="Walutowy 4 2" xfId="12" xr:uid="{2A6443E3-7512-4696-8178-1686E47F8D13}"/>
  </cellStyles>
  <dxfs count="0"/>
  <tableStyles count="0" defaultTableStyle="TableStyleMedium2" defaultPivotStyle="PivotStyleLight16"/>
  <colors>
    <mruColors>
      <color rgb="FFCC99FF"/>
      <color rgb="FFFF66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04A62-9A2A-4372-8341-D73EDF34BD38}">
  <dimension ref="A1:L356"/>
  <sheetViews>
    <sheetView tabSelected="1" view="pageBreakPreview" zoomScaleNormal="70" zoomScaleSheetLayoutView="100" workbookViewId="0">
      <pane xSplit="8" ySplit="8" topLeftCell="I204" activePane="bottomRight" state="frozen"/>
      <selection pane="topRight" activeCell="J1" sqref="J1"/>
      <selection pane="bottomLeft" activeCell="A9" sqref="A9"/>
      <selection pane="bottomRight" activeCell="E11" sqref="E11"/>
    </sheetView>
  </sheetViews>
  <sheetFormatPr defaultRowHeight="15" x14ac:dyDescent="0.25"/>
  <cols>
    <col min="2" max="2" width="92" customWidth="1"/>
    <col min="3" max="3" width="12.85546875" customWidth="1"/>
    <col min="4" max="4" width="12" style="414" customWidth="1"/>
    <col min="5" max="5" width="19" customWidth="1"/>
    <col min="6" max="6" width="14" customWidth="1"/>
    <col min="7" max="7" width="20.7109375" customWidth="1"/>
    <col min="8" max="9" width="18.85546875" customWidth="1"/>
    <col min="10" max="10" width="16.85546875" style="309" customWidth="1"/>
    <col min="11" max="11" width="17" customWidth="1"/>
    <col min="12" max="12" width="17.85546875" customWidth="1"/>
  </cols>
  <sheetData>
    <row r="1" spans="1:12" ht="37.5" customHeight="1" x14ac:dyDescent="0.25">
      <c r="A1" s="1"/>
      <c r="B1" s="550" t="s">
        <v>261</v>
      </c>
      <c r="C1" s="550"/>
      <c r="D1" s="550"/>
      <c r="E1" s="550"/>
      <c r="F1" s="550"/>
      <c r="G1" s="550"/>
      <c r="H1" s="550"/>
      <c r="I1" s="550"/>
      <c r="J1" s="563" t="s">
        <v>343</v>
      </c>
      <c r="K1" s="563"/>
      <c r="L1" s="3"/>
    </row>
    <row r="2" spans="1:12" x14ac:dyDescent="0.25">
      <c r="A2" s="1"/>
      <c r="C2" s="2"/>
      <c r="D2" s="2"/>
      <c r="E2" s="2"/>
      <c r="F2" s="2"/>
      <c r="G2" s="2"/>
      <c r="H2" s="2"/>
      <c r="I2" s="2"/>
      <c r="K2" s="3"/>
      <c r="L2" s="3"/>
    </row>
    <row r="3" spans="1:12" ht="15.75" x14ac:dyDescent="0.25">
      <c r="A3" s="1"/>
      <c r="B3" s="396"/>
      <c r="C3" s="2"/>
      <c r="D3" s="2"/>
      <c r="E3" s="2"/>
      <c r="F3" s="2"/>
      <c r="G3" s="2"/>
      <c r="H3" s="2"/>
      <c r="I3" s="2"/>
      <c r="K3" s="3"/>
      <c r="L3" s="3"/>
    </row>
    <row r="4" spans="1:12" x14ac:dyDescent="0.25">
      <c r="A4" s="1"/>
      <c r="C4" s="2"/>
      <c r="D4" s="2"/>
      <c r="E4" s="2"/>
      <c r="F4" s="2"/>
      <c r="G4" s="2"/>
      <c r="H4" s="2"/>
      <c r="I4" s="2"/>
      <c r="K4" s="3"/>
      <c r="L4" s="3"/>
    </row>
    <row r="5" spans="1:12" x14ac:dyDescent="0.25">
      <c r="A5" s="1"/>
      <c r="C5" s="2"/>
      <c r="D5" s="2"/>
      <c r="E5" s="2"/>
      <c r="F5" s="2"/>
      <c r="G5" s="2"/>
      <c r="H5" s="2"/>
      <c r="I5" s="2"/>
      <c r="J5"/>
    </row>
    <row r="6" spans="1:12" ht="18.75" x14ac:dyDescent="0.3">
      <c r="A6" s="474" t="s">
        <v>284</v>
      </c>
      <c r="B6" s="475"/>
      <c r="C6" s="1"/>
      <c r="D6" s="411"/>
      <c r="E6" s="14"/>
      <c r="F6" s="15"/>
      <c r="G6" s="3"/>
      <c r="H6" s="3"/>
      <c r="I6" s="6"/>
      <c r="J6"/>
    </row>
    <row r="7" spans="1:12" ht="21.75" customHeight="1" x14ac:dyDescent="0.25">
      <c r="A7" s="551" t="s">
        <v>230</v>
      </c>
      <c r="B7" s="552"/>
      <c r="C7" s="552"/>
      <c r="D7" s="552"/>
      <c r="E7" s="552"/>
      <c r="F7" s="552"/>
      <c r="G7" s="552"/>
      <c r="H7" s="552"/>
      <c r="I7" s="552"/>
      <c r="K7" s="16"/>
      <c r="L7" s="16"/>
    </row>
    <row r="8" spans="1:12" ht="41.25" customHeight="1" x14ac:dyDescent="0.25">
      <c r="A8" s="298" t="s">
        <v>3</v>
      </c>
      <c r="B8" s="299" t="s">
        <v>4</v>
      </c>
      <c r="C8" s="298" t="s">
        <v>5</v>
      </c>
      <c r="D8" s="298" t="s">
        <v>205</v>
      </c>
      <c r="E8" s="300" t="s">
        <v>345</v>
      </c>
      <c r="F8" s="301" t="s">
        <v>6</v>
      </c>
      <c r="G8" s="298" t="s">
        <v>9</v>
      </c>
      <c r="H8" s="298" t="s">
        <v>10</v>
      </c>
      <c r="I8" s="303" t="s">
        <v>11</v>
      </c>
      <c r="J8" s="303" t="s">
        <v>206</v>
      </c>
      <c r="K8" s="303" t="s">
        <v>207</v>
      </c>
      <c r="L8" s="303" t="s">
        <v>14</v>
      </c>
    </row>
    <row r="9" spans="1:12" ht="139.5" customHeight="1" x14ac:dyDescent="0.25">
      <c r="A9" s="22">
        <v>1</v>
      </c>
      <c r="B9" s="338" t="s">
        <v>204</v>
      </c>
      <c r="C9" s="34" t="s">
        <v>15</v>
      </c>
      <c r="D9" s="412">
        <v>350</v>
      </c>
      <c r="E9" s="35"/>
      <c r="F9" s="24"/>
      <c r="G9" s="27"/>
      <c r="H9" s="27"/>
      <c r="I9" s="27"/>
      <c r="J9" s="311"/>
      <c r="K9" s="28"/>
      <c r="L9" s="28" t="s">
        <v>19</v>
      </c>
    </row>
    <row r="10" spans="1:12" ht="108.75" customHeight="1" x14ac:dyDescent="0.25">
      <c r="A10" s="22">
        <v>2</v>
      </c>
      <c r="B10" s="338" t="s">
        <v>186</v>
      </c>
      <c r="C10" s="34" t="s">
        <v>15</v>
      </c>
      <c r="D10" s="412">
        <v>70</v>
      </c>
      <c r="E10" s="35"/>
      <c r="F10" s="24"/>
      <c r="G10" s="27"/>
      <c r="H10" s="27"/>
      <c r="I10" s="27"/>
      <c r="J10" s="311"/>
      <c r="K10" s="28"/>
      <c r="L10" s="28" t="s">
        <v>19</v>
      </c>
    </row>
    <row r="11" spans="1:12" ht="228.75" customHeight="1" x14ac:dyDescent="0.25">
      <c r="A11" s="22">
        <v>3</v>
      </c>
      <c r="B11" s="23" t="s">
        <v>224</v>
      </c>
      <c r="C11" s="34" t="s">
        <v>27</v>
      </c>
      <c r="D11" s="412">
        <v>24</v>
      </c>
      <c r="E11" s="35"/>
      <c r="F11" s="318"/>
      <c r="G11" s="27"/>
      <c r="H11" s="27"/>
      <c r="I11" s="27"/>
      <c r="J11" s="311"/>
      <c r="K11" s="28"/>
      <c r="L11" s="28" t="s">
        <v>31</v>
      </c>
    </row>
    <row r="12" spans="1:12" ht="138.75" customHeight="1" x14ac:dyDescent="0.25">
      <c r="A12" s="22">
        <v>4</v>
      </c>
      <c r="B12" s="338" t="s">
        <v>225</v>
      </c>
      <c r="C12" s="34" t="s">
        <v>27</v>
      </c>
      <c r="D12" s="412">
        <v>24</v>
      </c>
      <c r="E12" s="35"/>
      <c r="F12" s="318"/>
      <c r="G12" s="27"/>
      <c r="H12" s="27"/>
      <c r="I12" s="27"/>
      <c r="J12" s="311"/>
      <c r="K12" s="28"/>
      <c r="L12" s="28" t="s">
        <v>31</v>
      </c>
    </row>
    <row r="13" spans="1:12" ht="176.25" customHeight="1" x14ac:dyDescent="0.25">
      <c r="A13" s="22">
        <v>5</v>
      </c>
      <c r="B13" s="23" t="s">
        <v>134</v>
      </c>
      <c r="C13" s="34" t="s">
        <v>15</v>
      </c>
      <c r="D13" s="412">
        <v>450</v>
      </c>
      <c r="E13" s="35"/>
      <c r="F13" s="318"/>
      <c r="G13" s="27"/>
      <c r="H13" s="27"/>
      <c r="I13" s="27"/>
      <c r="J13" s="311"/>
      <c r="K13" s="28"/>
      <c r="L13" s="28" t="s">
        <v>19</v>
      </c>
    </row>
    <row r="14" spans="1:12" ht="24.75" customHeight="1" x14ac:dyDescent="0.25">
      <c r="A14" s="22">
        <v>6</v>
      </c>
      <c r="B14" s="23" t="s">
        <v>18</v>
      </c>
      <c r="C14" s="34" t="s">
        <v>15</v>
      </c>
      <c r="D14" s="412">
        <v>250</v>
      </c>
      <c r="E14" s="35"/>
      <c r="F14" s="318"/>
      <c r="G14" s="27"/>
      <c r="H14" s="27"/>
      <c r="I14" s="27"/>
      <c r="J14" s="311"/>
      <c r="K14" s="28"/>
      <c r="L14" s="28" t="s">
        <v>19</v>
      </c>
    </row>
    <row r="15" spans="1:12" ht="91.5" customHeight="1" x14ac:dyDescent="0.25">
      <c r="A15" s="22">
        <v>7</v>
      </c>
      <c r="B15" s="23" t="s">
        <v>213</v>
      </c>
      <c r="C15" s="34" t="s">
        <v>15</v>
      </c>
      <c r="D15" s="412">
        <v>160</v>
      </c>
      <c r="E15" s="35"/>
      <c r="F15" s="318"/>
      <c r="G15" s="27"/>
      <c r="H15" s="27"/>
      <c r="I15" s="27"/>
      <c r="J15" s="311"/>
      <c r="K15" s="28"/>
      <c r="L15" s="28" t="s">
        <v>19</v>
      </c>
    </row>
    <row r="16" spans="1:12" x14ac:dyDescent="0.25">
      <c r="A16" s="29"/>
      <c r="B16" s="30"/>
      <c r="C16" s="29"/>
      <c r="D16" s="413"/>
      <c r="E16" s="31"/>
      <c r="F16" s="32"/>
      <c r="G16" s="36">
        <f>SUM(G9:G15)</f>
        <v>0</v>
      </c>
      <c r="H16" s="36">
        <f>SUM(H9:H15)</f>
        <v>0</v>
      </c>
      <c r="I16" s="36">
        <f>SUM(I9:I15)</f>
        <v>0</v>
      </c>
      <c r="J16" s="308"/>
      <c r="K16" s="16"/>
      <c r="L16" s="329"/>
    </row>
    <row r="17" spans="1:12" x14ac:dyDescent="0.25">
      <c r="A17" s="553" t="s">
        <v>231</v>
      </c>
      <c r="B17" s="554"/>
      <c r="C17" s="554"/>
      <c r="D17" s="554"/>
      <c r="E17" s="554"/>
      <c r="F17" s="554"/>
      <c r="G17" s="554"/>
      <c r="H17" s="554"/>
      <c r="I17" s="554"/>
      <c r="J17" s="308"/>
      <c r="K17" s="3"/>
      <c r="L17" s="3"/>
    </row>
    <row r="18" spans="1:12" ht="45" customHeight="1" x14ac:dyDescent="0.25">
      <c r="A18" s="389" t="s">
        <v>3</v>
      </c>
      <c r="B18" s="390" t="s">
        <v>4</v>
      </c>
      <c r="C18" s="389" t="s">
        <v>5</v>
      </c>
      <c r="D18" s="386" t="s">
        <v>205</v>
      </c>
      <c r="E18" s="300" t="s">
        <v>345</v>
      </c>
      <c r="F18" s="392" t="s">
        <v>6</v>
      </c>
      <c r="G18" s="59" t="s">
        <v>9</v>
      </c>
      <c r="H18" s="59" t="s">
        <v>10</v>
      </c>
      <c r="I18" s="60" t="s">
        <v>11</v>
      </c>
      <c r="J18" s="303" t="s">
        <v>206</v>
      </c>
      <c r="K18" s="303" t="s">
        <v>207</v>
      </c>
      <c r="L18" s="368" t="s">
        <v>14</v>
      </c>
    </row>
    <row r="19" spans="1:12" ht="159" customHeight="1" x14ac:dyDescent="0.25">
      <c r="A19" s="22">
        <v>1</v>
      </c>
      <c r="B19" s="23" t="s">
        <v>129</v>
      </c>
      <c r="C19" s="34" t="s">
        <v>15</v>
      </c>
      <c r="D19" s="412">
        <v>80</v>
      </c>
      <c r="E19" s="412"/>
      <c r="F19" s="318"/>
      <c r="G19" s="27"/>
      <c r="H19" s="27"/>
      <c r="I19" s="27"/>
      <c r="J19" s="311"/>
      <c r="K19" s="28"/>
      <c r="L19" s="28" t="s">
        <v>19</v>
      </c>
    </row>
    <row r="20" spans="1:12" ht="106.5" customHeight="1" x14ac:dyDescent="0.25">
      <c r="A20" s="22">
        <v>2</v>
      </c>
      <c r="B20" s="23" t="s">
        <v>135</v>
      </c>
      <c r="C20" s="34" t="s">
        <v>15</v>
      </c>
      <c r="D20" s="412">
        <v>100</v>
      </c>
      <c r="E20" s="412"/>
      <c r="F20" s="318"/>
      <c r="G20" s="27"/>
      <c r="H20" s="27"/>
      <c r="I20" s="27"/>
      <c r="J20" s="311"/>
      <c r="K20" s="28"/>
      <c r="L20" s="28" t="s">
        <v>19</v>
      </c>
    </row>
    <row r="21" spans="1:12" x14ac:dyDescent="0.25">
      <c r="A21" s="1"/>
      <c r="B21" s="13"/>
      <c r="C21" s="1"/>
      <c r="D21" s="411"/>
      <c r="E21" s="14"/>
      <c r="F21" s="15"/>
      <c r="G21" s="12">
        <f>SUM(G19:G20)</f>
        <v>0</v>
      </c>
      <c r="H21" s="12">
        <f>SUM(H19:H20)</f>
        <v>0</v>
      </c>
      <c r="I21" s="12">
        <f>SUM(I19:I20)</f>
        <v>0</v>
      </c>
      <c r="J21" s="308"/>
      <c r="K21" s="3"/>
      <c r="L21" s="6"/>
    </row>
    <row r="22" spans="1:12" x14ac:dyDescent="0.25">
      <c r="A22" s="555" t="s">
        <v>232</v>
      </c>
      <c r="B22" s="556"/>
      <c r="C22" s="556"/>
      <c r="D22" s="556"/>
      <c r="E22" s="556"/>
      <c r="F22" s="556"/>
      <c r="G22" s="556"/>
      <c r="H22" s="556"/>
      <c r="I22" s="556"/>
      <c r="J22" s="308"/>
      <c r="K22" s="3"/>
      <c r="L22" s="3"/>
    </row>
    <row r="23" spans="1:12" ht="42" customHeight="1" x14ac:dyDescent="0.25">
      <c r="A23" s="389" t="s">
        <v>3</v>
      </c>
      <c r="B23" s="390" t="s">
        <v>4</v>
      </c>
      <c r="C23" s="389" t="s">
        <v>5</v>
      </c>
      <c r="D23" s="389" t="s">
        <v>205</v>
      </c>
      <c r="E23" s="391" t="s">
        <v>345</v>
      </c>
      <c r="F23" s="392" t="s">
        <v>6</v>
      </c>
      <c r="G23" s="59" t="s">
        <v>9</v>
      </c>
      <c r="H23" s="59" t="s">
        <v>10</v>
      </c>
      <c r="I23" s="60" t="s">
        <v>11</v>
      </c>
      <c r="J23" s="303" t="s">
        <v>206</v>
      </c>
      <c r="K23" s="303" t="s">
        <v>207</v>
      </c>
      <c r="L23" s="369" t="s">
        <v>14</v>
      </c>
    </row>
    <row r="24" spans="1:12" ht="39.75" customHeight="1" x14ac:dyDescent="0.25">
      <c r="A24" s="88">
        <v>1</v>
      </c>
      <c r="B24" s="89" t="s">
        <v>20</v>
      </c>
      <c r="C24" s="90" t="s">
        <v>15</v>
      </c>
      <c r="D24" s="91">
        <v>6</v>
      </c>
      <c r="E24" s="91"/>
      <c r="F24" s="92"/>
      <c r="G24" s="94"/>
      <c r="H24" s="94"/>
      <c r="I24" s="94"/>
      <c r="J24" s="312"/>
      <c r="K24" s="46"/>
      <c r="L24" s="47" t="s">
        <v>19</v>
      </c>
    </row>
    <row r="25" spans="1:12" ht="71.25" customHeight="1" x14ac:dyDescent="0.25">
      <c r="A25" s="88">
        <v>2</v>
      </c>
      <c r="B25" s="89" t="s">
        <v>21</v>
      </c>
      <c r="C25" s="90" t="s">
        <v>15</v>
      </c>
      <c r="D25" s="91">
        <v>5</v>
      </c>
      <c r="E25" s="91"/>
      <c r="F25" s="92"/>
      <c r="G25" s="94"/>
      <c r="H25" s="94"/>
      <c r="I25" s="94"/>
      <c r="J25" s="312"/>
      <c r="K25" s="46"/>
      <c r="L25" s="47" t="s">
        <v>19</v>
      </c>
    </row>
    <row r="26" spans="1:12" ht="74.25" customHeight="1" x14ac:dyDescent="0.25">
      <c r="A26" s="95">
        <v>3</v>
      </c>
      <c r="B26" s="96" t="s">
        <v>22</v>
      </c>
      <c r="C26" s="97" t="s">
        <v>15</v>
      </c>
      <c r="D26" s="98">
        <v>5</v>
      </c>
      <c r="E26" s="98"/>
      <c r="F26" s="77"/>
      <c r="G26" s="99"/>
      <c r="H26" s="99"/>
      <c r="I26" s="99"/>
      <c r="J26" s="312"/>
      <c r="K26" s="100"/>
      <c r="L26" s="101" t="s">
        <v>19</v>
      </c>
    </row>
    <row r="27" spans="1:12" x14ac:dyDescent="0.25">
      <c r="B27" s="13"/>
      <c r="C27" s="1"/>
      <c r="D27" s="411"/>
      <c r="E27" s="14"/>
      <c r="F27" s="15"/>
      <c r="G27" s="102">
        <f>SUM(G24:G26)</f>
        <v>0</v>
      </c>
      <c r="H27" s="102">
        <f>SUM(H24:H26)</f>
        <v>0</v>
      </c>
      <c r="I27" s="102">
        <f>SUM(I24:I26)</f>
        <v>0</v>
      </c>
      <c r="J27" s="308"/>
      <c r="K27" s="78"/>
      <c r="L27" s="331"/>
    </row>
    <row r="28" spans="1:12" x14ac:dyDescent="0.25">
      <c r="A28" s="553" t="s">
        <v>63</v>
      </c>
      <c r="B28" s="554"/>
      <c r="C28" s="554"/>
      <c r="D28" s="554"/>
      <c r="E28" s="554"/>
      <c r="F28" s="554"/>
      <c r="G28" s="554"/>
      <c r="H28" s="554"/>
      <c r="I28" s="554"/>
      <c r="J28" s="308"/>
      <c r="K28" s="78"/>
      <c r="L28" s="78"/>
    </row>
    <row r="29" spans="1:12" ht="37.5" customHeight="1" x14ac:dyDescent="0.25">
      <c r="A29" s="389" t="s">
        <v>3</v>
      </c>
      <c r="B29" s="390" t="s">
        <v>4</v>
      </c>
      <c r="C29" s="389" t="s">
        <v>5</v>
      </c>
      <c r="D29" s="389" t="s">
        <v>205</v>
      </c>
      <c r="E29" s="375" t="s">
        <v>288</v>
      </c>
      <c r="F29" s="392" t="s">
        <v>6</v>
      </c>
      <c r="G29" s="59" t="s">
        <v>9</v>
      </c>
      <c r="H29" s="59" t="s">
        <v>10</v>
      </c>
      <c r="I29" s="60" t="s">
        <v>11</v>
      </c>
      <c r="J29" s="303" t="s">
        <v>206</v>
      </c>
      <c r="K29" s="303" t="s">
        <v>207</v>
      </c>
      <c r="L29" s="369" t="s">
        <v>14</v>
      </c>
    </row>
    <row r="30" spans="1:12" ht="187.5" customHeight="1" x14ac:dyDescent="0.25">
      <c r="A30" s="110">
        <v>1</v>
      </c>
      <c r="B30" s="38" t="s">
        <v>150</v>
      </c>
      <c r="C30" s="110" t="s">
        <v>15</v>
      </c>
      <c r="D30" s="518">
        <v>5</v>
      </c>
      <c r="E30" s="76"/>
      <c r="F30" s="521"/>
      <c r="G30" s="45"/>
      <c r="H30" s="45"/>
      <c r="I30" s="45"/>
      <c r="J30" s="311"/>
      <c r="K30" s="46"/>
      <c r="L30" s="47" t="s">
        <v>19</v>
      </c>
    </row>
    <row r="31" spans="1:12" ht="69.75" customHeight="1" x14ac:dyDescent="0.25">
      <c r="A31" s="112">
        <v>2</v>
      </c>
      <c r="B31" s="113" t="s">
        <v>23</v>
      </c>
      <c r="C31" s="7" t="s">
        <v>15</v>
      </c>
      <c r="D31" s="519">
        <v>5</v>
      </c>
      <c r="E31" s="76"/>
      <c r="F31" s="521"/>
      <c r="G31" s="94"/>
      <c r="H31" s="44"/>
      <c r="I31" s="45"/>
      <c r="J31" s="311"/>
      <c r="K31" s="46"/>
      <c r="L31" s="47" t="s">
        <v>19</v>
      </c>
    </row>
    <row r="32" spans="1:12" ht="111.75" customHeight="1" x14ac:dyDescent="0.25">
      <c r="A32" s="115">
        <v>3</v>
      </c>
      <c r="B32" s="113" t="s">
        <v>24</v>
      </c>
      <c r="C32" s="116" t="s">
        <v>15</v>
      </c>
      <c r="D32" s="520">
        <v>5</v>
      </c>
      <c r="E32" s="117"/>
      <c r="F32" s="522"/>
      <c r="G32" s="94"/>
      <c r="H32" s="44"/>
      <c r="I32" s="45"/>
      <c r="J32" s="311"/>
      <c r="K32" s="119"/>
      <c r="L32" s="47" t="s">
        <v>19</v>
      </c>
    </row>
    <row r="33" spans="1:12" x14ac:dyDescent="0.25">
      <c r="A33" s="114"/>
      <c r="G33" s="120">
        <f>SUM(G30:G32)</f>
        <v>0</v>
      </c>
      <c r="H33" s="120">
        <f>SUM(H30:H32)</f>
        <v>0</v>
      </c>
      <c r="I33" s="120">
        <f>SUM(I30:I32)</f>
        <v>0</v>
      </c>
      <c r="J33" s="308"/>
    </row>
    <row r="34" spans="1:12" x14ac:dyDescent="0.25">
      <c r="A34" s="557" t="s">
        <v>233</v>
      </c>
      <c r="B34" s="558"/>
      <c r="C34" s="558"/>
      <c r="D34" s="558"/>
      <c r="E34" s="558"/>
      <c r="F34" s="558"/>
      <c r="G34" s="558"/>
      <c r="H34" s="558"/>
      <c r="I34" s="558"/>
      <c r="J34" s="308"/>
    </row>
    <row r="35" spans="1:12" ht="52.5" customHeight="1" x14ac:dyDescent="0.25">
      <c r="A35" s="389" t="s">
        <v>3</v>
      </c>
      <c r="B35" s="390" t="s">
        <v>4</v>
      </c>
      <c r="C35" s="298" t="s">
        <v>5</v>
      </c>
      <c r="D35" s="410" t="s">
        <v>205</v>
      </c>
      <c r="E35" s="300" t="s">
        <v>288</v>
      </c>
      <c r="F35" s="301" t="s">
        <v>6</v>
      </c>
      <c r="G35" s="59" t="s">
        <v>9</v>
      </c>
      <c r="H35" s="59" t="s">
        <v>10</v>
      </c>
      <c r="I35" s="60" t="s">
        <v>11</v>
      </c>
      <c r="J35" s="303" t="s">
        <v>206</v>
      </c>
      <c r="K35" s="303" t="s">
        <v>207</v>
      </c>
      <c r="L35" s="370" t="s">
        <v>14</v>
      </c>
    </row>
    <row r="36" spans="1:12" ht="230.25" customHeight="1" x14ac:dyDescent="0.25">
      <c r="A36" s="63">
        <v>1</v>
      </c>
      <c r="B36" s="121" t="s">
        <v>25</v>
      </c>
      <c r="C36" s="63" t="s">
        <v>15</v>
      </c>
      <c r="D36" s="122">
        <v>150</v>
      </c>
      <c r="E36" s="122"/>
      <c r="F36" s="123"/>
      <c r="G36" s="68"/>
      <c r="H36" s="68"/>
      <c r="I36" s="69"/>
      <c r="J36" s="311"/>
      <c r="K36" s="296"/>
      <c r="L36" s="47" t="s">
        <v>19</v>
      </c>
    </row>
    <row r="37" spans="1:12" ht="207.75" customHeight="1" x14ac:dyDescent="0.25">
      <c r="A37" s="63">
        <v>2</v>
      </c>
      <c r="B37" s="121" t="s">
        <v>26</v>
      </c>
      <c r="C37" s="124" t="s">
        <v>15</v>
      </c>
      <c r="D37" s="125">
        <v>390</v>
      </c>
      <c r="E37" s="125"/>
      <c r="F37" s="123"/>
      <c r="G37" s="127"/>
      <c r="H37" s="127"/>
      <c r="I37" s="127"/>
      <c r="J37" s="362"/>
      <c r="K37" s="358"/>
      <c r="L37" s="361" t="s">
        <v>19</v>
      </c>
    </row>
    <row r="38" spans="1:12" ht="250.5" customHeight="1" x14ac:dyDescent="0.25">
      <c r="A38" s="124">
        <v>3</v>
      </c>
      <c r="B38" s="62" t="s">
        <v>151</v>
      </c>
      <c r="C38" s="124" t="s">
        <v>15</v>
      </c>
      <c r="D38" s="128">
        <v>1000</v>
      </c>
      <c r="E38" s="128"/>
      <c r="F38" s="123"/>
      <c r="G38" s="127"/>
      <c r="H38" s="127"/>
      <c r="I38" s="127"/>
      <c r="J38" s="311"/>
      <c r="K38" s="52"/>
      <c r="L38" s="361" t="s">
        <v>19</v>
      </c>
    </row>
    <row r="39" spans="1:12" ht="127.5" customHeight="1" x14ac:dyDescent="0.25">
      <c r="A39" s="129">
        <v>4</v>
      </c>
      <c r="B39" s="130" t="s">
        <v>187</v>
      </c>
      <c r="C39" s="131" t="s">
        <v>15</v>
      </c>
      <c r="D39" s="132">
        <v>10</v>
      </c>
      <c r="E39" s="132"/>
      <c r="F39" s="123"/>
      <c r="G39" s="133"/>
      <c r="H39" s="134"/>
      <c r="I39" s="135"/>
      <c r="J39" s="363"/>
      <c r="K39" s="3"/>
      <c r="L39" s="361" t="s">
        <v>19</v>
      </c>
    </row>
    <row r="40" spans="1:12" ht="161.25" customHeight="1" x14ac:dyDescent="0.25">
      <c r="A40" s="129">
        <v>5</v>
      </c>
      <c r="B40" s="130" t="s">
        <v>152</v>
      </c>
      <c r="C40" s="131" t="s">
        <v>15</v>
      </c>
      <c r="D40" s="132">
        <v>50</v>
      </c>
      <c r="E40" s="132"/>
      <c r="F40" s="123"/>
      <c r="G40" s="136"/>
      <c r="H40" s="136"/>
      <c r="I40" s="136"/>
      <c r="J40" s="311"/>
      <c r="K40" s="359"/>
      <c r="L40" s="361" t="s">
        <v>19</v>
      </c>
    </row>
    <row r="41" spans="1:12" x14ac:dyDescent="0.25">
      <c r="G41" s="12">
        <f>SUM(G36:G40)</f>
        <v>0</v>
      </c>
      <c r="H41" s="102">
        <f>SUM(H36:H40)</f>
        <v>0</v>
      </c>
      <c r="I41" s="102">
        <f>SUM(I36:I40)</f>
        <v>0</v>
      </c>
      <c r="J41" s="308"/>
      <c r="L41" s="330"/>
    </row>
    <row r="42" spans="1:12" x14ac:dyDescent="0.25">
      <c r="A42" s="553" t="s">
        <v>234</v>
      </c>
      <c r="B42" s="554"/>
      <c r="C42" s="554"/>
      <c r="D42" s="554"/>
      <c r="E42" s="554"/>
      <c r="F42" s="554"/>
      <c r="G42" s="554"/>
      <c r="H42" s="554"/>
      <c r="I42" s="554"/>
      <c r="J42" s="308"/>
      <c r="K42" s="3"/>
      <c r="L42" s="3"/>
    </row>
    <row r="43" spans="1:12" ht="44.25" customHeight="1" x14ac:dyDescent="0.25">
      <c r="A43" s="389" t="s">
        <v>3</v>
      </c>
      <c r="B43" s="390" t="s">
        <v>4</v>
      </c>
      <c r="C43" s="58" t="s">
        <v>5</v>
      </c>
      <c r="D43" s="409" t="s">
        <v>205</v>
      </c>
      <c r="E43" s="59" t="s">
        <v>288</v>
      </c>
      <c r="F43" s="60" t="s">
        <v>6</v>
      </c>
      <c r="G43" s="59" t="s">
        <v>9</v>
      </c>
      <c r="H43" s="59" t="s">
        <v>10</v>
      </c>
      <c r="I43" s="60" t="s">
        <v>11</v>
      </c>
      <c r="J43" s="303" t="s">
        <v>206</v>
      </c>
      <c r="K43" s="303" t="s">
        <v>207</v>
      </c>
      <c r="L43" s="61" t="s">
        <v>14</v>
      </c>
    </row>
    <row r="44" spans="1:12" ht="216" customHeight="1" x14ac:dyDescent="0.25">
      <c r="A44" s="129">
        <v>1</v>
      </c>
      <c r="B44" s="130" t="s">
        <v>153</v>
      </c>
      <c r="C44" s="131" t="s">
        <v>15</v>
      </c>
      <c r="D44" s="132">
        <v>150</v>
      </c>
      <c r="E44" s="132"/>
      <c r="F44" s="123"/>
      <c r="G44" s="136"/>
      <c r="H44" s="136"/>
      <c r="I44" s="136"/>
      <c r="J44" s="311"/>
      <c r="K44" s="359"/>
      <c r="L44" s="361" t="s">
        <v>19</v>
      </c>
    </row>
    <row r="45" spans="1:12" ht="51" customHeight="1" x14ac:dyDescent="0.25">
      <c r="A45" s="129">
        <v>2</v>
      </c>
      <c r="B45" s="130" t="s">
        <v>155</v>
      </c>
      <c r="C45" s="131" t="s">
        <v>15</v>
      </c>
      <c r="D45" s="132">
        <v>50</v>
      </c>
      <c r="E45" s="132"/>
      <c r="F45" s="123"/>
      <c r="G45" s="136"/>
      <c r="H45" s="136"/>
      <c r="I45" s="136"/>
      <c r="J45" s="311"/>
      <c r="K45" s="359"/>
      <c r="L45" s="361" t="s">
        <v>19</v>
      </c>
    </row>
    <row r="46" spans="1:12" ht="66" customHeight="1" x14ac:dyDescent="0.25">
      <c r="A46" s="129">
        <v>3</v>
      </c>
      <c r="B46" s="130" t="s">
        <v>157</v>
      </c>
      <c r="C46" s="131" t="s">
        <v>15</v>
      </c>
      <c r="D46" s="132">
        <v>2</v>
      </c>
      <c r="E46" s="132"/>
      <c r="F46" s="123"/>
      <c r="G46" s="136"/>
      <c r="H46" s="136"/>
      <c r="I46" s="136"/>
      <c r="J46" s="311"/>
      <c r="K46" s="359"/>
      <c r="L46" s="361" t="s">
        <v>19</v>
      </c>
    </row>
    <row r="47" spans="1:12" ht="42.75" customHeight="1" x14ac:dyDescent="0.25">
      <c r="A47" s="129">
        <v>4</v>
      </c>
      <c r="B47" s="130" t="s">
        <v>154</v>
      </c>
      <c r="C47" s="131" t="s">
        <v>15</v>
      </c>
      <c r="D47" s="132">
        <v>20</v>
      </c>
      <c r="E47" s="132"/>
      <c r="F47" s="123"/>
      <c r="G47" s="136"/>
      <c r="H47" s="136"/>
      <c r="I47" s="136"/>
      <c r="J47" s="311"/>
      <c r="K47" s="359"/>
      <c r="L47" s="361" t="s">
        <v>19</v>
      </c>
    </row>
    <row r="48" spans="1:12" ht="114" customHeight="1" x14ac:dyDescent="0.25">
      <c r="A48" s="129">
        <v>5</v>
      </c>
      <c r="B48" s="130" t="s">
        <v>188</v>
      </c>
      <c r="C48" s="131" t="s">
        <v>15</v>
      </c>
      <c r="D48" s="132">
        <v>120</v>
      </c>
      <c r="E48" s="132"/>
      <c r="F48" s="123"/>
      <c r="G48" s="136"/>
      <c r="H48" s="136"/>
      <c r="I48" s="136"/>
      <c r="J48" s="311"/>
      <c r="K48" s="359"/>
      <c r="L48" s="361" t="s">
        <v>19</v>
      </c>
    </row>
    <row r="49" spans="1:12" ht="84.75" customHeight="1" x14ac:dyDescent="0.25">
      <c r="A49" s="129">
        <v>6</v>
      </c>
      <c r="B49" s="130" t="s">
        <v>158</v>
      </c>
      <c r="C49" s="131" t="s">
        <v>15</v>
      </c>
      <c r="D49" s="132">
        <v>30</v>
      </c>
      <c r="E49" s="132"/>
      <c r="F49" s="123"/>
      <c r="G49" s="136"/>
      <c r="H49" s="136"/>
      <c r="I49" s="136"/>
      <c r="J49" s="311"/>
      <c r="K49" s="359"/>
      <c r="L49" s="361" t="s">
        <v>19</v>
      </c>
    </row>
    <row r="50" spans="1:12" ht="31.5" customHeight="1" x14ac:dyDescent="0.25">
      <c r="A50" s="129">
        <v>7</v>
      </c>
      <c r="B50" s="130" t="s">
        <v>28</v>
      </c>
      <c r="C50" s="131" t="s">
        <v>15</v>
      </c>
      <c r="D50" s="132">
        <v>30</v>
      </c>
      <c r="E50" s="132"/>
      <c r="F50" s="123"/>
      <c r="G50" s="136"/>
      <c r="H50" s="136"/>
      <c r="I50" s="136"/>
      <c r="J50" s="311"/>
      <c r="K50" s="359"/>
      <c r="L50" s="361" t="s">
        <v>19</v>
      </c>
    </row>
    <row r="51" spans="1:12" ht="66.75" customHeight="1" x14ac:dyDescent="0.25">
      <c r="A51" s="129">
        <v>8</v>
      </c>
      <c r="B51" s="130" t="s">
        <v>156</v>
      </c>
      <c r="C51" s="131" t="s">
        <v>15</v>
      </c>
      <c r="D51" s="132">
        <v>55</v>
      </c>
      <c r="E51" s="132"/>
      <c r="F51" s="123"/>
      <c r="G51" s="136"/>
      <c r="H51" s="136"/>
      <c r="I51" s="136"/>
      <c r="J51" s="311"/>
      <c r="K51" s="359"/>
      <c r="L51" s="361" t="s">
        <v>19</v>
      </c>
    </row>
    <row r="52" spans="1:12" ht="30" customHeight="1" x14ac:dyDescent="0.25">
      <c r="A52" s="129">
        <v>9</v>
      </c>
      <c r="B52" s="130" t="s">
        <v>223</v>
      </c>
      <c r="C52" s="131" t="s">
        <v>27</v>
      </c>
      <c r="D52" s="132">
        <v>24</v>
      </c>
      <c r="E52" s="132"/>
      <c r="F52" s="123"/>
      <c r="G52" s="136"/>
      <c r="H52" s="136"/>
      <c r="I52" s="136"/>
      <c r="J52" s="311"/>
      <c r="K52" s="359"/>
      <c r="L52" s="361" t="s">
        <v>31</v>
      </c>
    </row>
    <row r="53" spans="1:12" ht="37.5" customHeight="1" x14ac:dyDescent="0.25">
      <c r="A53" s="129">
        <v>10</v>
      </c>
      <c r="B53" s="130" t="s">
        <v>208</v>
      </c>
      <c r="C53" s="131" t="s">
        <v>15</v>
      </c>
      <c r="D53" s="132">
        <v>30</v>
      </c>
      <c r="E53" s="132"/>
      <c r="F53" s="123"/>
      <c r="G53" s="136"/>
      <c r="H53" s="136"/>
      <c r="I53" s="136"/>
      <c r="J53" s="311"/>
      <c r="K53" s="359"/>
      <c r="L53" s="361" t="s">
        <v>19</v>
      </c>
    </row>
    <row r="54" spans="1:12" ht="93.75" customHeight="1" x14ac:dyDescent="0.25">
      <c r="A54" s="129">
        <v>11</v>
      </c>
      <c r="B54" s="130" t="s">
        <v>219</v>
      </c>
      <c r="C54" s="131" t="s">
        <v>27</v>
      </c>
      <c r="D54" s="132">
        <v>24</v>
      </c>
      <c r="E54" s="132"/>
      <c r="F54" s="123"/>
      <c r="G54" s="136"/>
      <c r="H54" s="136"/>
      <c r="I54" s="136"/>
      <c r="J54" s="311"/>
      <c r="K54" s="359"/>
      <c r="L54" s="361" t="s">
        <v>31</v>
      </c>
    </row>
    <row r="55" spans="1:12" ht="26.25" customHeight="1" x14ac:dyDescent="0.25">
      <c r="A55" s="129">
        <v>12</v>
      </c>
      <c r="B55" s="130" t="s">
        <v>209</v>
      </c>
      <c r="C55" s="131" t="s">
        <v>15</v>
      </c>
      <c r="D55" s="132">
        <v>170</v>
      </c>
      <c r="E55" s="132"/>
      <c r="F55" s="123"/>
      <c r="G55" s="136"/>
      <c r="H55" s="136"/>
      <c r="I55" s="136"/>
      <c r="J55" s="311"/>
      <c r="K55" s="359"/>
      <c r="L55" s="361" t="s">
        <v>19</v>
      </c>
    </row>
    <row r="56" spans="1:12" ht="36" customHeight="1" x14ac:dyDescent="0.25">
      <c r="A56" s="129">
        <v>13</v>
      </c>
      <c r="B56" s="130" t="s">
        <v>210</v>
      </c>
      <c r="C56" s="131" t="s">
        <v>15</v>
      </c>
      <c r="D56" s="132">
        <v>170</v>
      </c>
      <c r="E56" s="132"/>
      <c r="F56" s="123"/>
      <c r="G56" s="136"/>
      <c r="H56" s="136"/>
      <c r="I56" s="136"/>
      <c r="J56" s="311"/>
      <c r="K56" s="359"/>
      <c r="L56" s="361" t="s">
        <v>19</v>
      </c>
    </row>
    <row r="57" spans="1:12" ht="65.25" customHeight="1" x14ac:dyDescent="0.25">
      <c r="A57" s="129">
        <v>14</v>
      </c>
      <c r="B57" s="130" t="s">
        <v>211</v>
      </c>
      <c r="C57" s="131" t="s">
        <v>15</v>
      </c>
      <c r="D57" s="132">
        <v>120</v>
      </c>
      <c r="E57" s="132"/>
      <c r="F57" s="123"/>
      <c r="G57" s="136"/>
      <c r="H57" s="136"/>
      <c r="I57" s="136"/>
      <c r="J57" s="311"/>
      <c r="K57" s="359"/>
      <c r="L57" s="361" t="s">
        <v>19</v>
      </c>
    </row>
    <row r="58" spans="1:12" x14ac:dyDescent="0.25">
      <c r="A58" s="1"/>
      <c r="B58" s="13"/>
      <c r="C58" s="1"/>
      <c r="D58" s="411"/>
      <c r="E58" s="14"/>
      <c r="F58" s="15"/>
      <c r="G58" s="12">
        <f>SUM(G44:G57)</f>
        <v>0</v>
      </c>
      <c r="H58" s="12">
        <f>SUM(H44:H57)</f>
        <v>0</v>
      </c>
      <c r="I58" s="12">
        <f>SUM(I44:I57)</f>
        <v>0</v>
      </c>
      <c r="J58" s="308"/>
      <c r="K58" s="78"/>
      <c r="L58" s="331"/>
    </row>
    <row r="59" spans="1:12" x14ac:dyDescent="0.25">
      <c r="A59" s="557" t="s">
        <v>235</v>
      </c>
      <c r="B59" s="558"/>
      <c r="C59" s="558"/>
      <c r="D59" s="558"/>
      <c r="E59" s="558"/>
      <c r="F59" s="558"/>
      <c r="G59" s="558"/>
      <c r="H59" s="558"/>
      <c r="I59" s="558"/>
      <c r="J59" s="308"/>
      <c r="K59" s="3"/>
      <c r="L59" s="3"/>
    </row>
    <row r="60" spans="1:12" ht="38.25" x14ac:dyDescent="0.25">
      <c r="A60" s="57" t="s">
        <v>3</v>
      </c>
      <c r="B60" s="54" t="s">
        <v>4</v>
      </c>
      <c r="C60" s="58" t="s">
        <v>5</v>
      </c>
      <c r="D60" s="59" t="s">
        <v>205</v>
      </c>
      <c r="E60" s="300" t="s">
        <v>345</v>
      </c>
      <c r="F60" s="58" t="s">
        <v>6</v>
      </c>
      <c r="G60" s="58" t="s">
        <v>9</v>
      </c>
      <c r="H60" s="59" t="s">
        <v>10</v>
      </c>
      <c r="I60" s="59" t="s">
        <v>11</v>
      </c>
      <c r="J60" s="303" t="s">
        <v>206</v>
      </c>
      <c r="K60" s="303" t="s">
        <v>207</v>
      </c>
      <c r="L60" s="370" t="s">
        <v>14</v>
      </c>
    </row>
    <row r="61" spans="1:12" s="155" customFormat="1" ht="189" customHeight="1" x14ac:dyDescent="0.25">
      <c r="A61" s="148">
        <v>1</v>
      </c>
      <c r="B61" s="150" t="s">
        <v>189</v>
      </c>
      <c r="C61" s="147" t="s">
        <v>15</v>
      </c>
      <c r="D61" s="151">
        <v>300</v>
      </c>
      <c r="E61" s="151"/>
      <c r="F61" s="152"/>
      <c r="G61" s="153"/>
      <c r="H61" s="154"/>
      <c r="I61" s="154"/>
      <c r="J61" s="313"/>
      <c r="K61" s="21"/>
      <c r="L61" s="365" t="s">
        <v>19</v>
      </c>
    </row>
    <row r="62" spans="1:12" s="155" customFormat="1" ht="339.75" customHeight="1" x14ac:dyDescent="0.25">
      <c r="A62" s="148">
        <v>2</v>
      </c>
      <c r="B62" s="150" t="s">
        <v>190</v>
      </c>
      <c r="C62" s="147" t="s">
        <v>15</v>
      </c>
      <c r="D62" s="151">
        <v>230</v>
      </c>
      <c r="E62" s="151"/>
      <c r="F62" s="152"/>
      <c r="G62" s="153"/>
      <c r="H62" s="154"/>
      <c r="I62" s="154"/>
      <c r="J62" s="313"/>
      <c r="K62" s="21"/>
      <c r="L62" s="365" t="s">
        <v>19</v>
      </c>
    </row>
    <row r="63" spans="1:12" s="155" customFormat="1" ht="117" customHeight="1" x14ac:dyDescent="0.25">
      <c r="A63" s="148">
        <v>3</v>
      </c>
      <c r="B63" s="150" t="s">
        <v>159</v>
      </c>
      <c r="C63" s="147" t="s">
        <v>15</v>
      </c>
      <c r="D63" s="151">
        <v>50</v>
      </c>
      <c r="E63" s="151"/>
      <c r="F63" s="152"/>
      <c r="G63" s="153"/>
      <c r="H63" s="154"/>
      <c r="I63" s="154"/>
      <c r="J63" s="313"/>
      <c r="K63" s="364"/>
      <c r="L63" s="365" t="s">
        <v>19</v>
      </c>
    </row>
    <row r="64" spans="1:12" x14ac:dyDescent="0.25">
      <c r="A64" s="149"/>
      <c r="B64" s="71"/>
      <c r="C64" s="1"/>
      <c r="D64" s="411"/>
      <c r="E64" s="14"/>
      <c r="F64" s="72"/>
      <c r="G64" s="12">
        <f>SUM(G61:G63)</f>
        <v>0</v>
      </c>
      <c r="H64" s="12">
        <f>SUM(H61:H63)</f>
        <v>0</v>
      </c>
      <c r="I64" s="12">
        <f>SUM(I61:I63)</f>
        <v>0</v>
      </c>
      <c r="J64" s="308"/>
      <c r="K64" s="3"/>
      <c r="L64" s="6"/>
    </row>
    <row r="65" spans="1:12" x14ac:dyDescent="0.25">
      <c r="A65" s="553" t="s">
        <v>236</v>
      </c>
      <c r="B65" s="554"/>
      <c r="C65" s="554"/>
      <c r="D65" s="554"/>
      <c r="E65" s="554"/>
      <c r="F65" s="554"/>
      <c r="G65" s="554"/>
      <c r="H65" s="554"/>
      <c r="I65" s="554"/>
      <c r="J65" s="308"/>
      <c r="K65" s="3"/>
      <c r="L65" s="3"/>
    </row>
    <row r="66" spans="1:12" ht="38.25" x14ac:dyDescent="0.25">
      <c r="A66" s="299" t="s">
        <v>3</v>
      </c>
      <c r="B66" s="298" t="s">
        <v>4</v>
      </c>
      <c r="C66" s="298" t="s">
        <v>5</v>
      </c>
      <c r="D66" s="298" t="s">
        <v>205</v>
      </c>
      <c r="E66" s="300" t="s">
        <v>345</v>
      </c>
      <c r="F66" s="302" t="s">
        <v>6</v>
      </c>
      <c r="G66" s="85" t="s">
        <v>9</v>
      </c>
      <c r="H66" s="85" t="s">
        <v>10</v>
      </c>
      <c r="I66" s="86" t="s">
        <v>11</v>
      </c>
      <c r="J66" s="303" t="s">
        <v>206</v>
      </c>
      <c r="K66" s="303" t="s">
        <v>207</v>
      </c>
      <c r="L66" s="303" t="s">
        <v>14</v>
      </c>
    </row>
    <row r="67" spans="1:12" ht="43.5" customHeight="1" x14ac:dyDescent="0.25">
      <c r="A67" s="156">
        <v>1</v>
      </c>
      <c r="B67" s="89" t="s">
        <v>160</v>
      </c>
      <c r="C67" s="112" t="s">
        <v>15</v>
      </c>
      <c r="D67" s="76">
        <v>65</v>
      </c>
      <c r="E67" s="76"/>
      <c r="F67" s="157"/>
      <c r="G67" s="45"/>
      <c r="H67" s="45"/>
      <c r="I67" s="45"/>
      <c r="J67" s="311"/>
      <c r="K67" s="46"/>
      <c r="L67" s="47" t="s">
        <v>19</v>
      </c>
    </row>
    <row r="68" spans="1:12" x14ac:dyDescent="0.25">
      <c r="A68" s="1"/>
      <c r="B68" s="13"/>
      <c r="C68" s="1"/>
      <c r="D68" s="411"/>
      <c r="E68" s="14"/>
      <c r="F68" s="15"/>
      <c r="G68" s="12">
        <f>SUM(G67)</f>
        <v>0</v>
      </c>
      <c r="H68" s="12">
        <f>SUM(H67)</f>
        <v>0</v>
      </c>
      <c r="I68" s="12">
        <f>SUM(I67)</f>
        <v>0</v>
      </c>
      <c r="J68" s="308"/>
      <c r="K68" s="3"/>
      <c r="L68" s="3"/>
    </row>
    <row r="69" spans="1:12" x14ac:dyDescent="0.25">
      <c r="A69" s="553" t="s">
        <v>88</v>
      </c>
      <c r="B69" s="554"/>
      <c r="C69" s="554"/>
      <c r="D69" s="554"/>
      <c r="E69" s="554"/>
      <c r="F69" s="554"/>
      <c r="G69" s="554"/>
      <c r="H69" s="554"/>
      <c r="I69" s="554"/>
      <c r="J69" s="308"/>
      <c r="K69" s="3"/>
      <c r="L69" s="3"/>
    </row>
    <row r="70" spans="1:12" ht="38.25" x14ac:dyDescent="0.25">
      <c r="A70" s="377" t="s">
        <v>3</v>
      </c>
      <c r="B70" s="427" t="s">
        <v>4</v>
      </c>
      <c r="C70" s="377" t="s">
        <v>5</v>
      </c>
      <c r="D70" s="377" t="s">
        <v>205</v>
      </c>
      <c r="E70" s="300" t="s">
        <v>345</v>
      </c>
      <c r="F70" s="376" t="s">
        <v>6</v>
      </c>
      <c r="G70" s="303" t="s">
        <v>9</v>
      </c>
      <c r="H70" s="303" t="s">
        <v>10</v>
      </c>
      <c r="I70" s="303" t="s">
        <v>11</v>
      </c>
      <c r="J70" s="303" t="s">
        <v>206</v>
      </c>
      <c r="K70" s="303" t="s">
        <v>207</v>
      </c>
      <c r="L70" s="303" t="s">
        <v>14</v>
      </c>
    </row>
    <row r="71" spans="1:12" ht="105" customHeight="1" x14ac:dyDescent="0.25">
      <c r="A71" s="320">
        <v>1</v>
      </c>
      <c r="B71" s="337" t="s">
        <v>161</v>
      </c>
      <c r="C71" s="320" t="s">
        <v>15</v>
      </c>
      <c r="D71" s="321">
        <v>70</v>
      </c>
      <c r="E71" s="321"/>
      <c r="F71" s="322"/>
      <c r="G71" s="163"/>
      <c r="H71" s="163"/>
      <c r="I71" s="163"/>
      <c r="J71" s="323"/>
      <c r="K71" s="10"/>
      <c r="L71" s="233" t="s">
        <v>19</v>
      </c>
    </row>
    <row r="72" spans="1:12" ht="333.75" customHeight="1" x14ac:dyDescent="0.25">
      <c r="A72" s="7">
        <v>2</v>
      </c>
      <c r="B72" s="89" t="s">
        <v>29</v>
      </c>
      <c r="C72" s="7" t="s">
        <v>15</v>
      </c>
      <c r="D72" s="161">
        <v>250</v>
      </c>
      <c r="E72" s="161"/>
      <c r="F72" s="162"/>
      <c r="G72" s="164"/>
      <c r="H72" s="164"/>
      <c r="I72" s="164"/>
      <c r="J72" s="311"/>
      <c r="K72" s="9"/>
      <c r="L72" s="34" t="s">
        <v>19</v>
      </c>
    </row>
    <row r="73" spans="1:12" ht="93" customHeight="1" x14ac:dyDescent="0.25">
      <c r="A73" s="7">
        <v>3</v>
      </c>
      <c r="B73" s="165" t="s">
        <v>30</v>
      </c>
      <c r="C73" s="7" t="s">
        <v>15</v>
      </c>
      <c r="D73" s="166">
        <v>45</v>
      </c>
      <c r="E73" s="304"/>
      <c r="F73" s="162"/>
      <c r="G73" s="127"/>
      <c r="H73" s="127"/>
      <c r="I73" s="127"/>
      <c r="J73" s="311"/>
      <c r="K73" s="357"/>
      <c r="L73" s="34" t="s">
        <v>19</v>
      </c>
    </row>
    <row r="74" spans="1:12" ht="146.25" customHeight="1" x14ac:dyDescent="0.25">
      <c r="A74" s="22">
        <v>4</v>
      </c>
      <c r="B74" s="170" t="s">
        <v>215</v>
      </c>
      <c r="C74" s="34" t="s">
        <v>15</v>
      </c>
      <c r="D74" s="344">
        <v>30</v>
      </c>
      <c r="E74" s="171"/>
      <c r="F74" s="162"/>
      <c r="G74" s="27"/>
      <c r="H74" s="27"/>
      <c r="I74" s="27"/>
      <c r="J74" s="311"/>
      <c r="K74" s="34"/>
      <c r="L74" s="34" t="s">
        <v>19</v>
      </c>
    </row>
    <row r="75" spans="1:12" x14ac:dyDescent="0.25">
      <c r="A75" s="1"/>
      <c r="B75" s="71"/>
      <c r="C75" s="1"/>
      <c r="D75" s="411"/>
      <c r="E75" s="14"/>
      <c r="F75" s="72"/>
      <c r="G75" s="12">
        <f>SUM(G71:G74)</f>
        <v>0</v>
      </c>
      <c r="H75" s="12">
        <f>SUM(H71:H74)</f>
        <v>0</v>
      </c>
      <c r="I75" s="12">
        <f>SUM(I71:I74)</f>
        <v>0</v>
      </c>
      <c r="J75" s="308"/>
      <c r="K75" s="3"/>
      <c r="L75" s="6"/>
    </row>
    <row r="76" spans="1:12" x14ac:dyDescent="0.25">
      <c r="A76" s="553" t="s">
        <v>260</v>
      </c>
      <c r="B76" s="554"/>
      <c r="C76" s="554"/>
      <c r="D76" s="554"/>
      <c r="E76" s="554"/>
      <c r="F76" s="554"/>
      <c r="G76" s="554"/>
      <c r="H76" s="554"/>
      <c r="I76" s="554"/>
      <c r="J76" s="308"/>
      <c r="K76" s="78"/>
      <c r="L76" s="78"/>
    </row>
    <row r="77" spans="1:12" ht="38.25" x14ac:dyDescent="0.25">
      <c r="A77" s="108" t="s">
        <v>3</v>
      </c>
      <c r="B77" s="109" t="s">
        <v>4</v>
      </c>
      <c r="C77" s="298" t="s">
        <v>5</v>
      </c>
      <c r="D77" s="298" t="s">
        <v>205</v>
      </c>
      <c r="E77" s="300" t="s">
        <v>345</v>
      </c>
      <c r="F77" s="301" t="s">
        <v>6</v>
      </c>
      <c r="G77" s="85" t="s">
        <v>9</v>
      </c>
      <c r="H77" s="85" t="s">
        <v>10</v>
      </c>
      <c r="I77" s="86" t="s">
        <v>11</v>
      </c>
      <c r="J77" s="303" t="s">
        <v>206</v>
      </c>
      <c r="K77" s="303" t="s">
        <v>207</v>
      </c>
      <c r="L77" s="303" t="s">
        <v>14</v>
      </c>
    </row>
    <row r="78" spans="1:12" ht="109.5" customHeight="1" x14ac:dyDescent="0.25">
      <c r="A78" s="112">
        <v>1</v>
      </c>
      <c r="B78" s="89" t="s">
        <v>214</v>
      </c>
      <c r="C78" s="112" t="s">
        <v>32</v>
      </c>
      <c r="D78" s="76">
        <v>6</v>
      </c>
      <c r="E78" s="76"/>
      <c r="F78" s="162"/>
      <c r="G78" s="44"/>
      <c r="H78" s="45"/>
      <c r="I78" s="45"/>
      <c r="J78" s="311"/>
      <c r="K78" s="46"/>
      <c r="L78" s="47" t="s">
        <v>103</v>
      </c>
    </row>
    <row r="79" spans="1:12" x14ac:dyDescent="0.25">
      <c r="A79" s="1"/>
      <c r="B79" s="13"/>
      <c r="C79" s="1"/>
      <c r="D79" s="411"/>
      <c r="E79" s="14"/>
      <c r="F79" s="15"/>
      <c r="G79" s="12">
        <f>SUM(G78)</f>
        <v>0</v>
      </c>
      <c r="H79" s="12">
        <f>SUM(H78)</f>
        <v>0</v>
      </c>
      <c r="I79" s="12">
        <f>SUM(I78)</f>
        <v>0</v>
      </c>
      <c r="J79" s="308"/>
      <c r="K79" s="78"/>
      <c r="L79" s="78"/>
    </row>
    <row r="80" spans="1:12" x14ac:dyDescent="0.25">
      <c r="A80" s="553" t="s">
        <v>237</v>
      </c>
      <c r="B80" s="554"/>
      <c r="C80" s="554"/>
      <c r="D80" s="554"/>
      <c r="E80" s="554"/>
      <c r="F80" s="554"/>
      <c r="G80" s="554"/>
      <c r="H80" s="554"/>
      <c r="I80" s="554"/>
      <c r="J80" s="308"/>
      <c r="K80" s="78"/>
      <c r="L80" s="78"/>
    </row>
    <row r="81" spans="1:12" ht="38.25" x14ac:dyDescent="0.25">
      <c r="A81" s="428" t="s">
        <v>3</v>
      </c>
      <c r="B81" s="378" t="s">
        <v>4</v>
      </c>
      <c r="C81" s="428" t="s">
        <v>5</v>
      </c>
      <c r="D81" s="374" t="s">
        <v>205</v>
      </c>
      <c r="E81" s="300" t="s">
        <v>345</v>
      </c>
      <c r="F81" s="376" t="s">
        <v>6</v>
      </c>
      <c r="G81" s="85" t="s">
        <v>9</v>
      </c>
      <c r="H81" s="85" t="s">
        <v>10</v>
      </c>
      <c r="I81" s="86" t="s">
        <v>11</v>
      </c>
      <c r="J81" s="303" t="s">
        <v>206</v>
      </c>
      <c r="K81" s="303" t="s">
        <v>207</v>
      </c>
      <c r="L81" s="303" t="s">
        <v>14</v>
      </c>
    </row>
    <row r="82" spans="1:12" ht="225" customHeight="1" x14ac:dyDescent="0.25">
      <c r="A82" s="37">
        <v>1</v>
      </c>
      <c r="B82" s="173" t="s">
        <v>162</v>
      </c>
      <c r="C82" s="37" t="s">
        <v>15</v>
      </c>
      <c r="D82" s="40">
        <v>45</v>
      </c>
      <c r="E82" s="40"/>
      <c r="F82" s="41"/>
      <c r="G82" s="45"/>
      <c r="H82" s="45"/>
      <c r="I82" s="45"/>
      <c r="J82" s="311"/>
      <c r="K82" s="46"/>
      <c r="L82" s="47" t="s">
        <v>19</v>
      </c>
    </row>
    <row r="83" spans="1:12" ht="136.5" customHeight="1" x14ac:dyDescent="0.25">
      <c r="A83" s="37">
        <v>2</v>
      </c>
      <c r="B83" s="173" t="s">
        <v>33</v>
      </c>
      <c r="C83" s="37" t="s">
        <v>15</v>
      </c>
      <c r="D83" s="40">
        <v>1</v>
      </c>
      <c r="E83" s="40"/>
      <c r="F83" s="41"/>
      <c r="G83" s="45"/>
      <c r="H83" s="45"/>
      <c r="I83" s="45"/>
      <c r="J83" s="311"/>
      <c r="K83" s="46"/>
      <c r="L83" s="47" t="s">
        <v>19</v>
      </c>
    </row>
    <row r="84" spans="1:12" ht="74.25" customHeight="1" x14ac:dyDescent="0.25">
      <c r="A84" s="37">
        <v>3</v>
      </c>
      <c r="B84" s="173" t="s">
        <v>34</v>
      </c>
      <c r="C84" s="37" t="s">
        <v>15</v>
      </c>
      <c r="D84" s="40">
        <v>1</v>
      </c>
      <c r="E84" s="40"/>
      <c r="F84" s="41"/>
      <c r="G84" s="45"/>
      <c r="H84" s="45"/>
      <c r="I84" s="45"/>
      <c r="J84" s="311"/>
      <c r="K84" s="46"/>
      <c r="L84" s="47" t="s">
        <v>19</v>
      </c>
    </row>
    <row r="85" spans="1:12" ht="63.75" customHeight="1" x14ac:dyDescent="0.25">
      <c r="A85" s="112">
        <v>4</v>
      </c>
      <c r="B85" s="174" t="s">
        <v>163</v>
      </c>
      <c r="C85" s="112" t="s">
        <v>15</v>
      </c>
      <c r="D85" s="76">
        <v>5</v>
      </c>
      <c r="E85" s="76"/>
      <c r="F85" s="77"/>
      <c r="G85" s="45"/>
      <c r="H85" s="45"/>
      <c r="I85" s="45"/>
      <c r="J85" s="311"/>
      <c r="K85" s="46"/>
      <c r="L85" s="47" t="s">
        <v>19</v>
      </c>
    </row>
    <row r="86" spans="1:12" x14ac:dyDescent="0.25">
      <c r="A86" s="185"/>
      <c r="B86" s="186"/>
      <c r="C86" s="187"/>
      <c r="D86" s="188"/>
      <c r="E86" s="188"/>
      <c r="F86" s="189"/>
      <c r="G86" s="120">
        <f>SUM(G82:G85)</f>
        <v>0</v>
      </c>
      <c r="H86" s="120">
        <f>SUM(H82:H85)</f>
        <v>0</v>
      </c>
      <c r="I86" s="120">
        <f>SUM(I82:I85)</f>
        <v>0</v>
      </c>
      <c r="J86" s="308"/>
      <c r="K86" s="192"/>
      <c r="L86" s="334"/>
    </row>
    <row r="87" spans="1:12" x14ac:dyDescent="0.25">
      <c r="A87" s="553" t="s">
        <v>111</v>
      </c>
      <c r="B87" s="554"/>
      <c r="C87" s="554"/>
      <c r="D87" s="554"/>
      <c r="E87" s="554"/>
      <c r="F87" s="554"/>
      <c r="G87" s="554"/>
      <c r="H87" s="554"/>
      <c r="I87" s="554"/>
      <c r="J87" s="308"/>
      <c r="K87" s="78"/>
      <c r="L87" s="78"/>
    </row>
    <row r="88" spans="1:12" ht="38.25" x14ac:dyDescent="0.25">
      <c r="A88" s="428" t="s">
        <v>3</v>
      </c>
      <c r="B88" s="378" t="s">
        <v>4</v>
      </c>
      <c r="C88" s="428" t="s">
        <v>5</v>
      </c>
      <c r="D88" s="374" t="s">
        <v>205</v>
      </c>
      <c r="E88" s="300" t="s">
        <v>345</v>
      </c>
      <c r="F88" s="376" t="s">
        <v>6</v>
      </c>
      <c r="G88" s="85" t="s">
        <v>9</v>
      </c>
      <c r="H88" s="85" t="s">
        <v>10</v>
      </c>
      <c r="I88" s="86" t="s">
        <v>11</v>
      </c>
      <c r="J88" s="303" t="s">
        <v>206</v>
      </c>
      <c r="K88" s="303" t="s">
        <v>207</v>
      </c>
      <c r="L88" s="303" t="s">
        <v>14</v>
      </c>
    </row>
    <row r="89" spans="1:12" ht="315" customHeight="1" x14ac:dyDescent="0.25">
      <c r="A89" s="48">
        <v>1</v>
      </c>
      <c r="B89" s="113" t="s">
        <v>216</v>
      </c>
      <c r="C89" s="124" t="s">
        <v>15</v>
      </c>
      <c r="D89" s="523">
        <v>4</v>
      </c>
      <c r="E89" s="76"/>
      <c r="F89" s="524"/>
      <c r="G89" s="45"/>
      <c r="H89" s="45"/>
      <c r="I89" s="45"/>
      <c r="J89" s="311"/>
      <c r="K89" s="46"/>
      <c r="L89" s="47" t="s">
        <v>19</v>
      </c>
    </row>
    <row r="90" spans="1:12" ht="91.5" customHeight="1" x14ac:dyDescent="0.25">
      <c r="A90" s="112">
        <v>2</v>
      </c>
      <c r="B90" s="113" t="s">
        <v>164</v>
      </c>
      <c r="C90" s="7" t="s">
        <v>15</v>
      </c>
      <c r="D90" s="519">
        <v>300</v>
      </c>
      <c r="E90" s="76"/>
      <c r="F90" s="524"/>
      <c r="G90" s="68"/>
      <c r="H90" s="68"/>
      <c r="I90" s="69"/>
      <c r="J90" s="319"/>
      <c r="K90" s="297"/>
      <c r="L90" s="47" t="s">
        <v>19</v>
      </c>
    </row>
    <row r="91" spans="1:12" ht="116.25" customHeight="1" x14ac:dyDescent="0.25">
      <c r="A91" s="112">
        <v>3</v>
      </c>
      <c r="B91" s="113" t="s">
        <v>165</v>
      </c>
      <c r="C91" s="7" t="s">
        <v>127</v>
      </c>
      <c r="D91" s="519">
        <v>100</v>
      </c>
      <c r="E91" s="76"/>
      <c r="F91" s="524"/>
      <c r="G91" s="68"/>
      <c r="H91" s="68"/>
      <c r="I91" s="69"/>
      <c r="J91" s="311"/>
      <c r="K91" s="361"/>
      <c r="L91" s="47" t="s">
        <v>19</v>
      </c>
    </row>
    <row r="92" spans="1:12" x14ac:dyDescent="0.25">
      <c r="A92" s="1"/>
      <c r="B92" s="13"/>
      <c r="C92" s="1"/>
      <c r="D92" s="411"/>
      <c r="E92" s="14"/>
      <c r="F92" s="15"/>
      <c r="G92" s="12">
        <f>SUM(G89:G91)</f>
        <v>0</v>
      </c>
      <c r="H92" s="12">
        <f>SUM(H89:H91)</f>
        <v>0</v>
      </c>
      <c r="I92" s="12">
        <f>SUM(I89:I91)</f>
        <v>0</v>
      </c>
      <c r="J92" s="308"/>
      <c r="K92" s="78"/>
      <c r="L92" s="331"/>
    </row>
    <row r="93" spans="1:12" x14ac:dyDescent="0.25">
      <c r="A93" s="559" t="s">
        <v>238</v>
      </c>
      <c r="B93" s="560"/>
      <c r="C93" s="1"/>
      <c r="D93" s="415"/>
      <c r="E93" s="73"/>
      <c r="F93" s="194"/>
      <c r="G93" s="3"/>
      <c r="H93" s="3"/>
      <c r="I93" s="3"/>
      <c r="J93" s="308"/>
      <c r="K93" s="3"/>
      <c r="L93" s="3"/>
    </row>
    <row r="94" spans="1:12" ht="38.25" x14ac:dyDescent="0.25">
      <c r="A94" s="389" t="s">
        <v>3</v>
      </c>
      <c r="B94" s="390" t="s">
        <v>4</v>
      </c>
      <c r="C94" s="389" t="s">
        <v>5</v>
      </c>
      <c r="D94" s="389" t="s">
        <v>205</v>
      </c>
      <c r="E94" s="300" t="s">
        <v>345</v>
      </c>
      <c r="F94" s="392" t="s">
        <v>6</v>
      </c>
      <c r="G94" s="59" t="s">
        <v>9</v>
      </c>
      <c r="H94" s="59" t="s">
        <v>10</v>
      </c>
      <c r="I94" s="60" t="s">
        <v>11</v>
      </c>
      <c r="J94" s="303" t="s">
        <v>206</v>
      </c>
      <c r="K94" s="303" t="s">
        <v>207</v>
      </c>
      <c r="L94" s="303" t="s">
        <v>14</v>
      </c>
    </row>
    <row r="95" spans="1:12" ht="42" customHeight="1" x14ac:dyDescent="0.25">
      <c r="A95" s="325">
        <v>1</v>
      </c>
      <c r="B95" s="326" t="s">
        <v>218</v>
      </c>
      <c r="C95" s="74" t="s">
        <v>27</v>
      </c>
      <c r="D95" s="76">
        <v>24</v>
      </c>
      <c r="E95" s="76"/>
      <c r="F95" s="77"/>
      <c r="G95" s="327"/>
      <c r="H95" s="327"/>
      <c r="I95" s="327"/>
      <c r="J95" s="323"/>
      <c r="K95" s="328"/>
      <c r="L95" s="217" t="s">
        <v>31</v>
      </c>
    </row>
    <row r="96" spans="1:12" ht="42" customHeight="1" x14ac:dyDescent="0.25">
      <c r="A96" s="325">
        <v>2</v>
      </c>
      <c r="B96" s="326" t="s">
        <v>37</v>
      </c>
      <c r="C96" s="74" t="s">
        <v>15</v>
      </c>
      <c r="D96" s="76">
        <v>45</v>
      </c>
      <c r="E96" s="76"/>
      <c r="F96" s="77"/>
      <c r="G96" s="327"/>
      <c r="H96" s="327"/>
      <c r="I96" s="327"/>
      <c r="J96" s="323"/>
      <c r="K96" s="328"/>
      <c r="L96" s="217" t="s">
        <v>19</v>
      </c>
    </row>
    <row r="97" spans="1:12" ht="113.25" customHeight="1" x14ac:dyDescent="0.25">
      <c r="A97" s="325">
        <v>3</v>
      </c>
      <c r="B97" s="326" t="s">
        <v>166</v>
      </c>
      <c r="C97" s="74" t="s">
        <v>15</v>
      </c>
      <c r="D97" s="76">
        <v>30</v>
      </c>
      <c r="E97" s="76"/>
      <c r="F97" s="77"/>
      <c r="G97" s="327"/>
      <c r="H97" s="327"/>
      <c r="I97" s="327"/>
      <c r="J97" s="323"/>
      <c r="K97" s="328"/>
      <c r="L97" s="217" t="s">
        <v>19</v>
      </c>
    </row>
    <row r="98" spans="1:12" x14ac:dyDescent="0.25">
      <c r="A98" s="1"/>
      <c r="B98" s="71"/>
      <c r="C98" s="1"/>
      <c r="D98" s="415"/>
      <c r="E98" s="73"/>
      <c r="F98" s="194"/>
      <c r="G98" s="120">
        <f>SUM(G95:G97)</f>
        <v>0</v>
      </c>
      <c r="H98" s="120">
        <f>SUM(H95:H97)</f>
        <v>0</v>
      </c>
      <c r="I98" s="120">
        <f>SUM(I95:I97)</f>
        <v>0</v>
      </c>
      <c r="J98" s="308"/>
      <c r="K98" s="3"/>
      <c r="L98" s="6"/>
    </row>
    <row r="99" spans="1:12" x14ac:dyDescent="0.25">
      <c r="A99" s="553" t="s">
        <v>239</v>
      </c>
      <c r="B99" s="554"/>
      <c r="C99" s="554"/>
      <c r="D99" s="554"/>
      <c r="E99" s="554"/>
      <c r="F99" s="554"/>
      <c r="G99" s="554"/>
      <c r="H99" s="554"/>
      <c r="I99" s="554"/>
      <c r="J99" s="308"/>
      <c r="K99" s="3"/>
      <c r="L99" s="3"/>
    </row>
    <row r="100" spans="1:12" ht="59.25" customHeight="1" x14ac:dyDescent="0.25">
      <c r="A100" s="389" t="s">
        <v>3</v>
      </c>
      <c r="B100" s="390" t="s">
        <v>4</v>
      </c>
      <c r="C100" s="389" t="s">
        <v>5</v>
      </c>
      <c r="D100" s="389" t="s">
        <v>205</v>
      </c>
      <c r="E100" s="300" t="s">
        <v>345</v>
      </c>
      <c r="F100" s="392" t="s">
        <v>6</v>
      </c>
      <c r="G100" s="59" t="s">
        <v>9</v>
      </c>
      <c r="H100" s="59" t="s">
        <v>10</v>
      </c>
      <c r="I100" s="60" t="s">
        <v>11</v>
      </c>
      <c r="J100" s="303" t="s">
        <v>206</v>
      </c>
      <c r="K100" s="303" t="s">
        <v>207</v>
      </c>
      <c r="L100" s="303" t="s">
        <v>14</v>
      </c>
    </row>
    <row r="101" spans="1:12" ht="41.25" customHeight="1" x14ac:dyDescent="0.25">
      <c r="A101" s="110">
        <v>1</v>
      </c>
      <c r="B101" s="38" t="s">
        <v>168</v>
      </c>
      <c r="C101" s="196" t="s">
        <v>15</v>
      </c>
      <c r="D101" s="122">
        <v>550</v>
      </c>
      <c r="E101" s="531"/>
      <c r="F101" s="123"/>
      <c r="G101" s="68"/>
      <c r="H101" s="68"/>
      <c r="I101" s="69"/>
      <c r="J101" s="311"/>
      <c r="K101" s="296"/>
      <c r="L101" s="47" t="s">
        <v>19</v>
      </c>
    </row>
    <row r="102" spans="1:12" ht="165.75" customHeight="1" x14ac:dyDescent="0.25">
      <c r="A102" s="110">
        <v>2</v>
      </c>
      <c r="B102" s="138" t="s">
        <v>167</v>
      </c>
      <c r="C102" s="137" t="s">
        <v>15</v>
      </c>
      <c r="D102" s="525">
        <v>330</v>
      </c>
      <c r="E102" s="91"/>
      <c r="F102" s="528"/>
      <c r="G102" s="68"/>
      <c r="H102" s="68"/>
      <c r="I102" s="69"/>
      <c r="J102" s="311"/>
      <c r="K102" s="296"/>
      <c r="L102" s="47" t="s">
        <v>16</v>
      </c>
    </row>
    <row r="103" spans="1:12" ht="75" customHeight="1" x14ac:dyDescent="0.25">
      <c r="A103" s="110">
        <v>3</v>
      </c>
      <c r="B103" s="145" t="s">
        <v>38</v>
      </c>
      <c r="C103" s="197" t="s">
        <v>15</v>
      </c>
      <c r="D103" s="526">
        <v>300</v>
      </c>
      <c r="E103" s="91"/>
      <c r="F103" s="528"/>
      <c r="G103" s="68"/>
      <c r="H103" s="68"/>
      <c r="I103" s="69"/>
      <c r="J103" s="311"/>
      <c r="K103" s="296"/>
      <c r="L103" s="47" t="s">
        <v>19</v>
      </c>
    </row>
    <row r="104" spans="1:12" ht="31.5" customHeight="1" x14ac:dyDescent="0.25">
      <c r="A104" s="131">
        <v>4</v>
      </c>
      <c r="B104" s="113" t="s">
        <v>169</v>
      </c>
      <c r="C104" s="131" t="s">
        <v>15</v>
      </c>
      <c r="D104" s="527">
        <v>13</v>
      </c>
      <c r="E104" s="91"/>
      <c r="F104" s="528"/>
      <c r="G104" s="68"/>
      <c r="H104" s="354"/>
      <c r="I104" s="355"/>
      <c r="J104" s="319"/>
      <c r="K104" s="297"/>
      <c r="L104" s="47" t="s">
        <v>19</v>
      </c>
    </row>
    <row r="105" spans="1:12" ht="104.25" customHeight="1" x14ac:dyDescent="0.25">
      <c r="A105" s="110">
        <v>5</v>
      </c>
      <c r="B105" s="145" t="s">
        <v>212</v>
      </c>
      <c r="C105" s="197" t="s">
        <v>127</v>
      </c>
      <c r="D105" s="526">
        <v>10</v>
      </c>
      <c r="E105" s="91"/>
      <c r="F105" s="529"/>
      <c r="G105" s="68"/>
      <c r="H105" s="68"/>
      <c r="I105" s="69"/>
      <c r="J105" s="311"/>
      <c r="K105" s="296"/>
      <c r="L105" s="47" t="s">
        <v>19</v>
      </c>
    </row>
    <row r="106" spans="1:12" ht="288" customHeight="1" x14ac:dyDescent="0.25">
      <c r="A106" s="131">
        <v>6</v>
      </c>
      <c r="B106" s="113" t="s">
        <v>203</v>
      </c>
      <c r="C106" s="90" t="s">
        <v>127</v>
      </c>
      <c r="D106" s="527">
        <v>300</v>
      </c>
      <c r="E106" s="91"/>
      <c r="F106" s="530"/>
      <c r="G106" s="366"/>
      <c r="H106" s="68"/>
      <c r="I106" s="69"/>
      <c r="J106" s="311"/>
      <c r="K106" s="296"/>
      <c r="L106" s="47" t="s">
        <v>19</v>
      </c>
    </row>
    <row r="107" spans="1:12" x14ac:dyDescent="0.25">
      <c r="A107" s="1"/>
      <c r="B107" s="13"/>
      <c r="C107" s="1"/>
      <c r="D107" s="411"/>
      <c r="E107" s="14"/>
      <c r="F107" s="15"/>
      <c r="G107" s="12">
        <f>SUM(G101:G106)</f>
        <v>0</v>
      </c>
      <c r="H107" s="102">
        <f>SUM(H101:H106)</f>
        <v>0</v>
      </c>
      <c r="I107" s="102">
        <f>SUM(I101:I106)</f>
        <v>0</v>
      </c>
      <c r="J107" s="308"/>
      <c r="K107" s="3"/>
      <c r="L107" s="6"/>
    </row>
    <row r="108" spans="1:12" ht="15" customHeight="1" x14ac:dyDescent="0.25">
      <c r="A108" s="553" t="s">
        <v>240</v>
      </c>
      <c r="B108" s="553"/>
      <c r="C108" s="553"/>
      <c r="D108" s="553"/>
      <c r="E108" s="553"/>
      <c r="F108" s="553"/>
      <c r="G108" s="553"/>
      <c r="H108" s="553"/>
      <c r="I108" s="553"/>
      <c r="J108" s="308"/>
      <c r="K108" s="3"/>
      <c r="L108" s="3"/>
    </row>
    <row r="109" spans="1:12" ht="38.25" x14ac:dyDescent="0.25">
      <c r="A109" s="108" t="s">
        <v>3</v>
      </c>
      <c r="B109" s="109" t="s">
        <v>4</v>
      </c>
      <c r="C109" s="298" t="s">
        <v>5</v>
      </c>
      <c r="D109" s="298" t="s">
        <v>205</v>
      </c>
      <c r="E109" s="300" t="s">
        <v>345</v>
      </c>
      <c r="F109" s="301" t="s">
        <v>6</v>
      </c>
      <c r="G109" s="59" t="s">
        <v>9</v>
      </c>
      <c r="H109" s="59" t="s">
        <v>10</v>
      </c>
      <c r="I109" s="60" t="s">
        <v>11</v>
      </c>
      <c r="J109" s="303" t="s">
        <v>206</v>
      </c>
      <c r="K109" s="303" t="s">
        <v>207</v>
      </c>
      <c r="L109" s="87" t="s">
        <v>14</v>
      </c>
    </row>
    <row r="110" spans="1:12" ht="92.25" customHeight="1" x14ac:dyDescent="0.25">
      <c r="A110" s="112">
        <v>1</v>
      </c>
      <c r="B110" s="113" t="s">
        <v>39</v>
      </c>
      <c r="C110" s="198" t="s">
        <v>15</v>
      </c>
      <c r="D110" s="128">
        <v>300</v>
      </c>
      <c r="E110" s="128"/>
      <c r="F110" s="50"/>
      <c r="G110" s="68"/>
      <c r="H110" s="68"/>
      <c r="I110" s="69"/>
      <c r="J110" s="311"/>
      <c r="K110" s="296"/>
      <c r="L110" s="47" t="s">
        <v>19</v>
      </c>
    </row>
    <row r="111" spans="1:12" ht="90" customHeight="1" x14ac:dyDescent="0.25">
      <c r="A111" s="199">
        <v>2</v>
      </c>
      <c r="B111" s="200" t="s">
        <v>172</v>
      </c>
      <c r="C111" s="39" t="s">
        <v>15</v>
      </c>
      <c r="D111" s="128">
        <v>350</v>
      </c>
      <c r="E111" s="128"/>
      <c r="F111" s="50"/>
      <c r="G111" s="68"/>
      <c r="H111" s="68"/>
      <c r="I111" s="69"/>
      <c r="J111" s="311"/>
      <c r="K111" s="159"/>
      <c r="L111" s="47" t="s">
        <v>19</v>
      </c>
    </row>
    <row r="112" spans="1:12" ht="83.25" customHeight="1" x14ac:dyDescent="0.25">
      <c r="A112" s="199">
        <v>3</v>
      </c>
      <c r="B112" s="38" t="s">
        <v>173</v>
      </c>
      <c r="C112" s="90" t="s">
        <v>15</v>
      </c>
      <c r="D112" s="91">
        <v>12</v>
      </c>
      <c r="E112" s="305"/>
      <c r="F112" s="50"/>
      <c r="G112" s="68"/>
      <c r="H112" s="68"/>
      <c r="I112" s="69"/>
      <c r="J112" s="319"/>
      <c r="K112" s="3"/>
      <c r="L112" s="47" t="s">
        <v>19</v>
      </c>
    </row>
    <row r="113" spans="1:12" ht="126" customHeight="1" x14ac:dyDescent="0.25">
      <c r="A113" s="74">
        <v>4</v>
      </c>
      <c r="B113" s="429" t="s">
        <v>226</v>
      </c>
      <c r="C113" s="91" t="s">
        <v>15</v>
      </c>
      <c r="D113" s="527">
        <v>15</v>
      </c>
      <c r="E113" s="91"/>
      <c r="F113" s="524"/>
      <c r="G113" s="68"/>
      <c r="H113" s="68"/>
      <c r="I113" s="430"/>
      <c r="J113" s="323"/>
      <c r="K113" s="431"/>
      <c r="L113" s="47" t="s">
        <v>19</v>
      </c>
    </row>
    <row r="114" spans="1:12" ht="75.75" customHeight="1" x14ac:dyDescent="0.25">
      <c r="A114" s="406">
        <v>5</v>
      </c>
      <c r="B114" s="407" t="s">
        <v>40</v>
      </c>
      <c r="C114" s="90" t="s">
        <v>15</v>
      </c>
      <c r="D114" s="527">
        <v>15</v>
      </c>
      <c r="E114" s="91"/>
      <c r="F114" s="524"/>
      <c r="G114" s="68"/>
      <c r="H114" s="68"/>
      <c r="I114" s="69"/>
      <c r="J114" s="311"/>
      <c r="K114" s="359"/>
      <c r="L114" s="47" t="s">
        <v>19</v>
      </c>
    </row>
    <row r="115" spans="1:12" ht="56.25" customHeight="1" x14ac:dyDescent="0.25">
      <c r="A115" s="207">
        <v>6</v>
      </c>
      <c r="B115" s="208" t="s">
        <v>41</v>
      </c>
      <c r="C115" s="206" t="s">
        <v>15</v>
      </c>
      <c r="D115" s="532">
        <v>100</v>
      </c>
      <c r="E115" s="533"/>
      <c r="F115" s="524"/>
      <c r="G115" s="68"/>
      <c r="H115" s="68"/>
      <c r="I115" s="69"/>
      <c r="J115" s="311"/>
      <c r="K115" s="360"/>
      <c r="L115" s="371" t="s">
        <v>19</v>
      </c>
    </row>
    <row r="116" spans="1:12" ht="69.75" customHeight="1" x14ac:dyDescent="0.25">
      <c r="A116" s="207">
        <v>7</v>
      </c>
      <c r="B116" s="208" t="s">
        <v>174</v>
      </c>
      <c r="C116" s="206" t="s">
        <v>15</v>
      </c>
      <c r="D116" s="532">
        <v>5</v>
      </c>
      <c r="E116" s="533"/>
      <c r="F116" s="524"/>
      <c r="G116" s="68"/>
      <c r="H116" s="68"/>
      <c r="I116" s="69"/>
      <c r="J116" s="311"/>
      <c r="K116" s="360"/>
      <c r="L116" s="371" t="s">
        <v>19</v>
      </c>
    </row>
    <row r="117" spans="1:12" x14ac:dyDescent="0.25">
      <c r="A117" s="1"/>
      <c r="B117" s="13"/>
      <c r="C117" s="1"/>
      <c r="D117" s="411"/>
      <c r="E117" s="14"/>
      <c r="F117" s="15"/>
      <c r="G117" s="12">
        <f>SUM(G110:G116)</f>
        <v>0</v>
      </c>
      <c r="H117" s="12">
        <f>SUM(H110:H116)</f>
        <v>0</v>
      </c>
      <c r="I117" s="12">
        <f>SUM(I110:I116)</f>
        <v>0</v>
      </c>
      <c r="J117" s="308"/>
      <c r="K117" s="3"/>
      <c r="L117" s="6"/>
    </row>
    <row r="118" spans="1:12" x14ac:dyDescent="0.25">
      <c r="A118" s="551" t="s">
        <v>35</v>
      </c>
      <c r="B118" s="551"/>
      <c r="C118" s="551"/>
      <c r="D118" s="551"/>
      <c r="E118" s="551"/>
      <c r="F118" s="551"/>
      <c r="G118" s="551"/>
      <c r="H118" s="551"/>
      <c r="I118" s="551"/>
      <c r="J118" s="308"/>
      <c r="K118" s="3"/>
      <c r="L118" s="3"/>
    </row>
    <row r="119" spans="1:12" ht="38.25" x14ac:dyDescent="0.25">
      <c r="A119" s="53" t="s">
        <v>3</v>
      </c>
      <c r="B119" s="54" t="s">
        <v>4</v>
      </c>
      <c r="C119" s="298" t="s">
        <v>5</v>
      </c>
      <c r="D119" s="298" t="s">
        <v>205</v>
      </c>
      <c r="E119" s="300" t="s">
        <v>345</v>
      </c>
      <c r="F119" s="301" t="s">
        <v>6</v>
      </c>
      <c r="G119" s="59" t="s">
        <v>9</v>
      </c>
      <c r="H119" s="59" t="s">
        <v>10</v>
      </c>
      <c r="I119" s="60" t="s">
        <v>11</v>
      </c>
      <c r="J119" s="303" t="s">
        <v>206</v>
      </c>
      <c r="K119" s="303" t="s">
        <v>207</v>
      </c>
      <c r="L119" s="303" t="s">
        <v>14</v>
      </c>
    </row>
    <row r="120" spans="1:12" ht="84.75" customHeight="1" x14ac:dyDescent="0.25">
      <c r="A120" s="53">
        <v>1</v>
      </c>
      <c r="B120" s="121" t="s">
        <v>191</v>
      </c>
      <c r="C120" s="63" t="s">
        <v>15</v>
      </c>
      <c r="D120" s="64">
        <v>1200</v>
      </c>
      <c r="E120" s="306"/>
      <c r="F120" s="50"/>
      <c r="G120" s="27"/>
      <c r="H120" s="27"/>
      <c r="I120" s="27"/>
      <c r="J120" s="311"/>
      <c r="K120" s="296"/>
      <c r="L120" s="47" t="s">
        <v>44</v>
      </c>
    </row>
    <row r="121" spans="1:12" ht="45" customHeight="1" x14ac:dyDescent="0.25">
      <c r="A121" s="112">
        <v>2</v>
      </c>
      <c r="B121" s="201" t="s">
        <v>46</v>
      </c>
      <c r="C121" s="112" t="s">
        <v>15</v>
      </c>
      <c r="D121" s="49">
        <v>50</v>
      </c>
      <c r="E121" s="49"/>
      <c r="F121" s="50"/>
      <c r="G121" s="44"/>
      <c r="H121" s="45"/>
      <c r="I121" s="45"/>
      <c r="J121" s="311"/>
      <c r="K121" s="195"/>
      <c r="L121" s="47" t="s">
        <v>44</v>
      </c>
    </row>
    <row r="122" spans="1:12" x14ac:dyDescent="0.25">
      <c r="A122" s="1"/>
      <c r="B122" s="13"/>
      <c r="C122" s="1"/>
      <c r="D122" s="411"/>
      <c r="E122" s="14"/>
      <c r="F122" s="15"/>
      <c r="G122" s="12">
        <f>SUM(G120:G121)</f>
        <v>0</v>
      </c>
      <c r="H122" s="12">
        <f>SUM(H120:H121)</f>
        <v>0</v>
      </c>
      <c r="I122" s="12">
        <f>SUM(I120:I121)</f>
        <v>0</v>
      </c>
      <c r="J122" s="308"/>
      <c r="K122" s="3"/>
      <c r="L122" s="6"/>
    </row>
    <row r="123" spans="1:12" x14ac:dyDescent="0.25">
      <c r="A123" s="553" t="s">
        <v>36</v>
      </c>
      <c r="B123" s="554"/>
      <c r="C123" s="554"/>
      <c r="D123" s="554"/>
      <c r="E123" s="554"/>
      <c r="F123" s="554"/>
      <c r="G123" s="554"/>
      <c r="H123" s="554"/>
      <c r="I123" s="554"/>
      <c r="J123" s="308"/>
      <c r="K123" s="3"/>
      <c r="L123" s="3"/>
    </row>
    <row r="124" spans="1:12" ht="38.25" x14ac:dyDescent="0.25">
      <c r="A124" s="79" t="s">
        <v>3</v>
      </c>
      <c r="B124" s="80" t="s">
        <v>4</v>
      </c>
      <c r="C124" s="298" t="s">
        <v>5</v>
      </c>
      <c r="D124" s="298" t="s">
        <v>205</v>
      </c>
      <c r="E124" s="300" t="s">
        <v>345</v>
      </c>
      <c r="F124" s="301" t="s">
        <v>6</v>
      </c>
      <c r="G124" s="85" t="s">
        <v>9</v>
      </c>
      <c r="H124" s="85" t="s">
        <v>10</v>
      </c>
      <c r="I124" s="86" t="s">
        <v>11</v>
      </c>
      <c r="J124" s="303" t="s">
        <v>206</v>
      </c>
      <c r="K124" s="303" t="s">
        <v>207</v>
      </c>
      <c r="L124" s="303" t="s">
        <v>14</v>
      </c>
    </row>
    <row r="125" spans="1:12" ht="128.25" customHeight="1" x14ac:dyDescent="0.25">
      <c r="A125" s="205">
        <v>1</v>
      </c>
      <c r="B125" s="346" t="s">
        <v>175</v>
      </c>
      <c r="C125" s="203" t="s">
        <v>15</v>
      </c>
      <c r="D125" s="76">
        <v>2500</v>
      </c>
      <c r="E125" s="76"/>
      <c r="F125" s="77"/>
      <c r="G125" s="44"/>
      <c r="H125" s="45"/>
      <c r="I125" s="45"/>
      <c r="J125" s="311"/>
      <c r="K125" s="46"/>
      <c r="L125" s="47" t="s">
        <v>44</v>
      </c>
    </row>
    <row r="126" spans="1:12" ht="249" customHeight="1" x14ac:dyDescent="0.25">
      <c r="A126" s="74">
        <v>2</v>
      </c>
      <c r="B126" s="347" t="s">
        <v>258</v>
      </c>
      <c r="C126" s="74" t="s">
        <v>15</v>
      </c>
      <c r="D126" s="213">
        <v>4800</v>
      </c>
      <c r="E126" s="213"/>
      <c r="F126" s="214"/>
      <c r="G126" s="44"/>
      <c r="H126" s="45"/>
      <c r="I126" s="45"/>
      <c r="J126" s="311"/>
      <c r="K126" s="216"/>
      <c r="L126" s="217" t="s">
        <v>44</v>
      </c>
    </row>
    <row r="127" spans="1:12" ht="393.75" customHeight="1" x14ac:dyDescent="0.25">
      <c r="A127" s="74">
        <v>3</v>
      </c>
      <c r="B127" s="212" t="s">
        <v>259</v>
      </c>
      <c r="C127" s="324"/>
      <c r="D127" s="213"/>
      <c r="E127" s="535"/>
      <c r="F127" s="214"/>
      <c r="G127" s="332"/>
      <c r="H127" s="332"/>
      <c r="I127" s="332"/>
      <c r="J127" s="311"/>
      <c r="K127" s="216"/>
      <c r="L127" s="217"/>
    </row>
    <row r="128" spans="1:12" ht="69.75" customHeight="1" x14ac:dyDescent="0.25">
      <c r="A128" s="199">
        <v>4</v>
      </c>
      <c r="B128" s="138" t="s">
        <v>176</v>
      </c>
      <c r="C128" s="39" t="s">
        <v>15</v>
      </c>
      <c r="D128" s="523">
        <v>2600</v>
      </c>
      <c r="E128" s="76"/>
      <c r="F128" s="534"/>
      <c r="G128" s="44"/>
      <c r="H128" s="45"/>
      <c r="I128" s="45"/>
      <c r="J128" s="311"/>
      <c r="K128" s="46"/>
      <c r="L128" s="47" t="s">
        <v>44</v>
      </c>
    </row>
    <row r="129" spans="1:12" ht="15" customHeight="1" x14ac:dyDescent="0.25">
      <c r="A129" s="48">
        <v>5</v>
      </c>
      <c r="B129" s="218" t="s">
        <v>53</v>
      </c>
      <c r="C129" s="37" t="s">
        <v>15</v>
      </c>
      <c r="D129" s="523">
        <v>100</v>
      </c>
      <c r="E129" s="76"/>
      <c r="F129" s="534"/>
      <c r="G129" s="44"/>
      <c r="H129" s="45"/>
      <c r="I129" s="45"/>
      <c r="J129" s="311"/>
      <c r="K129" s="46"/>
      <c r="L129" s="47" t="s">
        <v>44</v>
      </c>
    </row>
    <row r="130" spans="1:12" ht="40.5" customHeight="1" x14ac:dyDescent="0.25">
      <c r="A130" s="37">
        <v>6</v>
      </c>
      <c r="B130" s="138" t="s">
        <v>177</v>
      </c>
      <c r="C130" s="39" t="s">
        <v>15</v>
      </c>
      <c r="D130" s="523">
        <v>6500</v>
      </c>
      <c r="E130" s="76"/>
      <c r="F130" s="534"/>
      <c r="G130" s="44"/>
      <c r="H130" s="45"/>
      <c r="I130" s="45"/>
      <c r="J130" s="311"/>
      <c r="K130" s="46"/>
      <c r="L130" s="47" t="s">
        <v>44</v>
      </c>
    </row>
    <row r="131" spans="1:12" ht="67.5" customHeight="1" x14ac:dyDescent="0.25">
      <c r="A131" s="48">
        <v>7</v>
      </c>
      <c r="B131" s="138" t="s">
        <v>178</v>
      </c>
      <c r="C131" s="37" t="s">
        <v>15</v>
      </c>
      <c r="D131" s="523">
        <v>1500</v>
      </c>
      <c r="E131" s="76"/>
      <c r="F131" s="534"/>
      <c r="G131" s="44"/>
      <c r="H131" s="45"/>
      <c r="I131" s="45"/>
      <c r="J131" s="311"/>
      <c r="K131" s="46"/>
      <c r="L131" s="47" t="s">
        <v>44</v>
      </c>
    </row>
    <row r="132" spans="1:12" ht="80.25" customHeight="1" x14ac:dyDescent="0.25">
      <c r="A132" s="37">
        <v>8</v>
      </c>
      <c r="B132" s="130" t="s">
        <v>179</v>
      </c>
      <c r="C132" s="112" t="s">
        <v>15</v>
      </c>
      <c r="D132" s="307">
        <v>2600</v>
      </c>
      <c r="E132" s="76"/>
      <c r="F132" s="534"/>
      <c r="G132" s="44"/>
      <c r="H132" s="45"/>
      <c r="I132" s="45"/>
      <c r="J132" s="311"/>
      <c r="K132" s="46"/>
      <c r="L132" s="47" t="s">
        <v>44</v>
      </c>
    </row>
    <row r="133" spans="1:12" ht="15.75" customHeight="1" x14ac:dyDescent="0.25">
      <c r="A133" s="112">
        <v>9</v>
      </c>
      <c r="B133" s="201" t="s">
        <v>58</v>
      </c>
      <c r="C133" s="7" t="s">
        <v>15</v>
      </c>
      <c r="D133" s="519">
        <v>50</v>
      </c>
      <c r="E133" s="76"/>
      <c r="F133" s="534"/>
      <c r="G133" s="44"/>
      <c r="H133" s="45"/>
      <c r="I133" s="45"/>
      <c r="J133" s="311"/>
      <c r="K133" s="46"/>
      <c r="L133" s="47" t="s">
        <v>44</v>
      </c>
    </row>
    <row r="134" spans="1:12" x14ac:dyDescent="0.25">
      <c r="A134" s="1"/>
      <c r="B134" s="13"/>
      <c r="C134" s="1"/>
      <c r="D134" s="411"/>
      <c r="E134" s="14"/>
      <c r="F134" s="15"/>
      <c r="G134" s="12">
        <f>SUM(G125:G133)</f>
        <v>0</v>
      </c>
      <c r="H134" s="12">
        <f>SUM(H125:H133)</f>
        <v>0</v>
      </c>
      <c r="I134" s="12">
        <f>SUM(I125:I133)</f>
        <v>0</v>
      </c>
      <c r="J134" s="308"/>
      <c r="K134" s="78"/>
      <c r="L134" s="331"/>
    </row>
    <row r="135" spans="1:12" x14ac:dyDescent="0.25">
      <c r="A135" s="553" t="s">
        <v>241</v>
      </c>
      <c r="B135" s="554"/>
      <c r="C135" s="554"/>
      <c r="D135" s="554"/>
      <c r="E135" s="554"/>
      <c r="F135" s="554"/>
      <c r="G135" s="554"/>
      <c r="H135" s="554"/>
      <c r="I135" s="554"/>
      <c r="J135" s="308"/>
      <c r="K135" s="3"/>
      <c r="L135" s="3"/>
    </row>
    <row r="136" spans="1:12" ht="38.25" x14ac:dyDescent="0.25">
      <c r="A136" s="372" t="s">
        <v>3</v>
      </c>
      <c r="B136" s="373" t="s">
        <v>4</v>
      </c>
      <c r="C136" s="374" t="s">
        <v>5</v>
      </c>
      <c r="D136" s="377" t="s">
        <v>205</v>
      </c>
      <c r="E136" s="300" t="s">
        <v>345</v>
      </c>
      <c r="F136" s="376" t="s">
        <v>6</v>
      </c>
      <c r="G136" s="85" t="s">
        <v>9</v>
      </c>
      <c r="H136" s="85" t="s">
        <v>10</v>
      </c>
      <c r="I136" s="86" t="s">
        <v>11</v>
      </c>
      <c r="J136" s="303" t="s">
        <v>206</v>
      </c>
      <c r="K136" s="303" t="s">
        <v>207</v>
      </c>
      <c r="L136" s="303" t="s">
        <v>14</v>
      </c>
    </row>
    <row r="137" spans="1:12" ht="242.25" x14ac:dyDescent="0.25">
      <c r="A137" s="205">
        <v>1</v>
      </c>
      <c r="B137" s="130" t="s">
        <v>344</v>
      </c>
      <c r="C137" s="7" t="s">
        <v>15</v>
      </c>
      <c r="D137" s="76">
        <v>12</v>
      </c>
      <c r="E137" s="76"/>
      <c r="F137" s="157"/>
      <c r="G137" s="44"/>
      <c r="H137" s="45"/>
      <c r="I137" s="45"/>
      <c r="J137" s="311"/>
      <c r="K137" s="46"/>
      <c r="L137" s="47" t="s">
        <v>44</v>
      </c>
    </row>
    <row r="138" spans="1:12" x14ac:dyDescent="0.25">
      <c r="A138" s="1"/>
      <c r="B138" s="13"/>
      <c r="C138" s="1"/>
      <c r="D138" s="411"/>
      <c r="E138" s="14"/>
      <c r="F138" s="15"/>
      <c r="G138" s="12">
        <f>SUM(G137)</f>
        <v>0</v>
      </c>
      <c r="H138" s="12">
        <f>SUM(H137)</f>
        <v>0</v>
      </c>
      <c r="I138" s="12">
        <f>SUM(I137)</f>
        <v>0</v>
      </c>
      <c r="J138" s="308"/>
      <c r="K138" s="3"/>
      <c r="L138" s="6"/>
    </row>
    <row r="139" spans="1:12" x14ac:dyDescent="0.25">
      <c r="A139" s="553" t="s">
        <v>242</v>
      </c>
      <c r="B139" s="554"/>
      <c r="C139" s="554"/>
      <c r="D139" s="554"/>
      <c r="E139" s="554"/>
      <c r="F139" s="554"/>
      <c r="G139" s="554"/>
      <c r="H139" s="554"/>
      <c r="I139" s="554"/>
      <c r="J139" s="308"/>
      <c r="K139" s="3"/>
      <c r="L139" s="3"/>
    </row>
    <row r="140" spans="1:12" ht="38.25" x14ac:dyDescent="0.25">
      <c r="A140" s="372" t="s">
        <v>3</v>
      </c>
      <c r="B140" s="373" t="s">
        <v>4</v>
      </c>
      <c r="C140" s="374" t="s">
        <v>5</v>
      </c>
      <c r="D140" s="377" t="s">
        <v>205</v>
      </c>
      <c r="E140" s="300" t="s">
        <v>345</v>
      </c>
      <c r="F140" s="376" t="s">
        <v>6</v>
      </c>
      <c r="G140" s="85" t="s">
        <v>9</v>
      </c>
      <c r="H140" s="85" t="s">
        <v>10</v>
      </c>
      <c r="I140" s="86" t="s">
        <v>11</v>
      </c>
      <c r="J140" s="303" t="s">
        <v>206</v>
      </c>
      <c r="K140" s="303" t="s">
        <v>207</v>
      </c>
      <c r="L140" s="303" t="s">
        <v>14</v>
      </c>
    </row>
    <row r="141" spans="1:12" ht="262.5" customHeight="1" x14ac:dyDescent="0.25">
      <c r="A141" s="112">
        <v>1</v>
      </c>
      <c r="B141" s="113" t="s">
        <v>180</v>
      </c>
      <c r="C141" s="7" t="s">
        <v>15</v>
      </c>
      <c r="D141" s="76">
        <v>5</v>
      </c>
      <c r="E141" s="76"/>
      <c r="F141" s="77"/>
      <c r="G141" s="94"/>
      <c r="H141" s="94"/>
      <c r="I141" s="94"/>
      <c r="J141" s="311"/>
      <c r="K141" s="46"/>
      <c r="L141" s="47" t="s">
        <v>44</v>
      </c>
    </row>
    <row r="142" spans="1:12" ht="36.75" customHeight="1" x14ac:dyDescent="0.25">
      <c r="A142" s="112">
        <v>2</v>
      </c>
      <c r="B142" s="113" t="s">
        <v>181</v>
      </c>
      <c r="C142" s="7" t="s">
        <v>15</v>
      </c>
      <c r="D142" s="76">
        <v>5</v>
      </c>
      <c r="E142" s="76"/>
      <c r="F142" s="77"/>
      <c r="G142" s="94"/>
      <c r="H142" s="94"/>
      <c r="I142" s="94"/>
      <c r="J142" s="311"/>
      <c r="K142" s="46"/>
      <c r="L142" s="47" t="s">
        <v>44</v>
      </c>
    </row>
    <row r="143" spans="1:12" ht="185.25" customHeight="1" x14ac:dyDescent="0.25">
      <c r="A143" s="112">
        <v>3</v>
      </c>
      <c r="B143" s="113" t="s">
        <v>67</v>
      </c>
      <c r="C143" s="7" t="s">
        <v>15</v>
      </c>
      <c r="D143" s="76">
        <v>3</v>
      </c>
      <c r="E143" s="76"/>
      <c r="F143" s="77"/>
      <c r="G143" s="94"/>
      <c r="H143" s="94"/>
      <c r="I143" s="94"/>
      <c r="J143" s="311"/>
      <c r="K143" s="46"/>
      <c r="L143" s="47" t="s">
        <v>44</v>
      </c>
    </row>
    <row r="144" spans="1:12" ht="156.75" customHeight="1" x14ac:dyDescent="0.25">
      <c r="A144" s="112">
        <v>4</v>
      </c>
      <c r="B144" s="113" t="s">
        <v>182</v>
      </c>
      <c r="C144" s="7" t="s">
        <v>15</v>
      </c>
      <c r="D144" s="76">
        <v>3</v>
      </c>
      <c r="E144" s="76"/>
      <c r="F144" s="77"/>
      <c r="G144" s="94"/>
      <c r="H144" s="94"/>
      <c r="I144" s="94"/>
      <c r="J144" s="311"/>
      <c r="K144" s="46"/>
      <c r="L144" s="47" t="s">
        <v>44</v>
      </c>
    </row>
    <row r="145" spans="1:12" ht="151.5" customHeight="1" x14ac:dyDescent="0.25">
      <c r="A145" s="74">
        <v>5</v>
      </c>
      <c r="B145" s="429" t="s">
        <v>183</v>
      </c>
      <c r="C145" s="75" t="s">
        <v>15</v>
      </c>
      <c r="D145" s="76">
        <v>30</v>
      </c>
      <c r="E145" s="76"/>
      <c r="F145" s="77"/>
      <c r="G145" s="426"/>
      <c r="H145" s="426"/>
      <c r="I145" s="426"/>
      <c r="J145" s="323"/>
      <c r="K145" s="216"/>
      <c r="L145" s="217" t="s">
        <v>44</v>
      </c>
    </row>
    <row r="146" spans="1:12" ht="227.25" customHeight="1" x14ac:dyDescent="0.25">
      <c r="A146" s="112">
        <v>6</v>
      </c>
      <c r="B146" s="113" t="s">
        <v>184</v>
      </c>
      <c r="C146" s="7">
        <v>1</v>
      </c>
      <c r="D146" s="76">
        <v>10</v>
      </c>
      <c r="E146" s="76"/>
      <c r="F146" s="77"/>
      <c r="G146" s="94"/>
      <c r="H146" s="94"/>
      <c r="I146" s="94"/>
      <c r="J146" s="311"/>
      <c r="K146" s="46"/>
      <c r="L146" s="47" t="s">
        <v>44</v>
      </c>
    </row>
    <row r="147" spans="1:12" ht="206.25" customHeight="1" x14ac:dyDescent="0.25">
      <c r="A147" s="112">
        <v>7</v>
      </c>
      <c r="B147" s="113" t="s">
        <v>192</v>
      </c>
      <c r="C147" s="7" t="s">
        <v>15</v>
      </c>
      <c r="D147" s="76">
        <v>10</v>
      </c>
      <c r="E147" s="76"/>
      <c r="F147" s="77"/>
      <c r="G147" s="94"/>
      <c r="H147" s="94"/>
      <c r="I147" s="94"/>
      <c r="J147" s="311"/>
      <c r="K147" s="46"/>
      <c r="L147" s="47" t="s">
        <v>103</v>
      </c>
    </row>
    <row r="148" spans="1:12" ht="157.5" customHeight="1" x14ac:dyDescent="0.25">
      <c r="A148" s="112">
        <v>8</v>
      </c>
      <c r="B148" s="113" t="s">
        <v>193</v>
      </c>
      <c r="C148" s="7" t="s">
        <v>15</v>
      </c>
      <c r="D148" s="76">
        <v>10</v>
      </c>
      <c r="E148" s="76"/>
      <c r="F148" s="77"/>
      <c r="G148" s="94"/>
      <c r="H148" s="94"/>
      <c r="I148" s="94"/>
      <c r="J148" s="311"/>
      <c r="K148" s="46"/>
      <c r="L148" s="47" t="s">
        <v>103</v>
      </c>
    </row>
    <row r="149" spans="1:12" x14ac:dyDescent="0.25">
      <c r="A149" s="1"/>
      <c r="B149" s="13"/>
      <c r="C149" s="1"/>
      <c r="D149" s="411"/>
      <c r="E149" s="14"/>
      <c r="F149" s="15"/>
      <c r="G149" s="12">
        <f>SUM(G141:G148)</f>
        <v>0</v>
      </c>
      <c r="H149" s="12">
        <f>SUM(H141:H148)</f>
        <v>0</v>
      </c>
      <c r="I149" s="12">
        <f>SUM(I141:I148)</f>
        <v>0</v>
      </c>
      <c r="J149" s="316"/>
      <c r="K149" s="78"/>
      <c r="L149" s="331"/>
    </row>
    <row r="150" spans="1:12" x14ac:dyDescent="0.25">
      <c r="A150" s="553" t="s">
        <v>243</v>
      </c>
      <c r="B150" s="554"/>
      <c r="C150" s="554"/>
      <c r="D150" s="554"/>
      <c r="E150" s="554"/>
      <c r="F150" s="554"/>
      <c r="G150" s="554"/>
      <c r="H150" s="554"/>
      <c r="I150" s="554"/>
      <c r="J150" s="308"/>
      <c r="K150" s="78"/>
      <c r="L150" s="78"/>
    </row>
    <row r="151" spans="1:12" ht="38.25" x14ac:dyDescent="0.25">
      <c r="A151" s="372" t="s">
        <v>3</v>
      </c>
      <c r="B151" s="378" t="s">
        <v>4</v>
      </c>
      <c r="C151" s="374" t="s">
        <v>5</v>
      </c>
      <c r="D151" s="377" t="s">
        <v>205</v>
      </c>
      <c r="E151" s="300" t="s">
        <v>345</v>
      </c>
      <c r="F151" s="376" t="s">
        <v>6</v>
      </c>
      <c r="G151" s="85" t="s">
        <v>9</v>
      </c>
      <c r="H151" s="85" t="s">
        <v>10</v>
      </c>
      <c r="I151" s="86" t="s">
        <v>11</v>
      </c>
      <c r="J151" s="303" t="s">
        <v>206</v>
      </c>
      <c r="K151" s="303" t="s">
        <v>207</v>
      </c>
      <c r="L151" s="303" t="s">
        <v>14</v>
      </c>
    </row>
    <row r="152" spans="1:12" s="381" customFormat="1" ht="36.75" customHeight="1" x14ac:dyDescent="0.25">
      <c r="A152" s="131">
        <v>1</v>
      </c>
      <c r="B152" s="113" t="s">
        <v>217</v>
      </c>
      <c r="C152" s="112" t="s">
        <v>15</v>
      </c>
      <c r="D152" s="76">
        <v>2</v>
      </c>
      <c r="E152" s="382"/>
      <c r="F152" s="383"/>
      <c r="G152" s="384"/>
      <c r="H152" s="385"/>
      <c r="I152" s="385"/>
      <c r="J152" s="380"/>
      <c r="K152" s="379"/>
      <c r="L152" s="47" t="s">
        <v>44</v>
      </c>
    </row>
    <row r="153" spans="1:12" ht="27" customHeight="1" x14ac:dyDescent="0.25">
      <c r="A153" s="131">
        <v>2</v>
      </c>
      <c r="B153" s="113" t="s">
        <v>73</v>
      </c>
      <c r="C153" s="112" t="s">
        <v>15</v>
      </c>
      <c r="D153" s="76">
        <v>2</v>
      </c>
      <c r="E153" s="382"/>
      <c r="F153" s="383"/>
      <c r="G153" s="384"/>
      <c r="H153" s="385"/>
      <c r="I153" s="385"/>
      <c r="J153" s="311"/>
      <c r="K153" s="46"/>
      <c r="L153" s="47" t="s">
        <v>44</v>
      </c>
    </row>
    <row r="154" spans="1:12" ht="24" customHeight="1" x14ac:dyDescent="0.25">
      <c r="A154" s="131">
        <v>3</v>
      </c>
      <c r="B154" s="113" t="s">
        <v>74</v>
      </c>
      <c r="C154" s="112" t="s">
        <v>15</v>
      </c>
      <c r="D154" s="76">
        <v>2</v>
      </c>
      <c r="E154" s="382"/>
      <c r="F154" s="383"/>
      <c r="G154" s="384"/>
      <c r="H154" s="385"/>
      <c r="I154" s="385"/>
      <c r="J154" s="311"/>
      <c r="K154" s="46"/>
      <c r="L154" s="47" t="s">
        <v>44</v>
      </c>
    </row>
    <row r="155" spans="1:12" ht="44.25" customHeight="1" x14ac:dyDescent="0.25">
      <c r="A155" s="131">
        <v>4</v>
      </c>
      <c r="B155" s="113" t="s">
        <v>201</v>
      </c>
      <c r="C155" s="112" t="s">
        <v>15</v>
      </c>
      <c r="D155" s="76">
        <v>30</v>
      </c>
      <c r="E155" s="382"/>
      <c r="F155" s="383"/>
      <c r="G155" s="384"/>
      <c r="H155" s="385"/>
      <c r="I155" s="385"/>
      <c r="J155" s="311"/>
      <c r="K155" s="46"/>
      <c r="L155" s="47" t="s">
        <v>44</v>
      </c>
    </row>
    <row r="156" spans="1:12" x14ac:dyDescent="0.25">
      <c r="A156" s="1"/>
      <c r="B156" s="13"/>
      <c r="C156" s="1"/>
      <c r="D156" s="411"/>
      <c r="E156" s="14"/>
      <c r="F156" s="15"/>
      <c r="G156" s="12">
        <f>SUM(G152:G155)</f>
        <v>0</v>
      </c>
      <c r="H156" s="12">
        <f>SUM(H152:H155)</f>
        <v>0</v>
      </c>
      <c r="I156" s="12">
        <f>SUM(I152:I155)</f>
        <v>0</v>
      </c>
      <c r="J156" s="316"/>
      <c r="K156" s="3"/>
      <c r="L156" s="6"/>
    </row>
    <row r="157" spans="1:12" x14ac:dyDescent="0.25">
      <c r="A157" s="553" t="s">
        <v>244</v>
      </c>
      <c r="B157" s="554"/>
      <c r="C157" s="554"/>
      <c r="D157" s="554"/>
      <c r="E157" s="554"/>
      <c r="F157" s="554"/>
      <c r="G157" s="554"/>
      <c r="H157" s="554"/>
      <c r="I157" s="554"/>
      <c r="J157" s="308"/>
      <c r="K157" s="3"/>
      <c r="L157" s="3"/>
    </row>
    <row r="158" spans="1:12" ht="39" customHeight="1" x14ac:dyDescent="0.25">
      <c r="A158" s="372" t="s">
        <v>3</v>
      </c>
      <c r="B158" s="373" t="s">
        <v>4</v>
      </c>
      <c r="C158" s="374" t="s">
        <v>5</v>
      </c>
      <c r="D158" s="377" t="s">
        <v>205</v>
      </c>
      <c r="E158" s="300" t="s">
        <v>345</v>
      </c>
      <c r="F158" s="376" t="s">
        <v>6</v>
      </c>
      <c r="G158" s="85" t="s">
        <v>9</v>
      </c>
      <c r="H158" s="85" t="s">
        <v>10</v>
      </c>
      <c r="I158" s="86" t="s">
        <v>11</v>
      </c>
      <c r="J158" s="303" t="s">
        <v>206</v>
      </c>
      <c r="K158" s="303" t="s">
        <v>207</v>
      </c>
      <c r="L158" s="370" t="s">
        <v>14</v>
      </c>
    </row>
    <row r="159" spans="1:12" ht="158.25" customHeight="1" x14ac:dyDescent="0.25">
      <c r="A159" s="131">
        <v>1</v>
      </c>
      <c r="B159" s="113" t="s">
        <v>138</v>
      </c>
      <c r="C159" s="112" t="s">
        <v>15</v>
      </c>
      <c r="D159" s="76">
        <v>10</v>
      </c>
      <c r="E159" s="76"/>
      <c r="F159" s="77"/>
      <c r="G159" s="44"/>
      <c r="H159" s="45"/>
      <c r="I159" s="45"/>
      <c r="J159" s="311"/>
      <c r="K159" s="46"/>
      <c r="L159" s="47" t="s">
        <v>44</v>
      </c>
    </row>
    <row r="160" spans="1:12" ht="148.5" customHeight="1" x14ac:dyDescent="0.25">
      <c r="A160" s="131">
        <v>2</v>
      </c>
      <c r="B160" s="113" t="s">
        <v>194</v>
      </c>
      <c r="C160" s="112" t="s">
        <v>15</v>
      </c>
      <c r="D160" s="76">
        <v>10</v>
      </c>
      <c r="E160" s="76"/>
      <c r="F160" s="77"/>
      <c r="G160" s="44"/>
      <c r="H160" s="45"/>
      <c r="I160" s="45"/>
      <c r="J160" s="311"/>
      <c r="K160" s="46"/>
      <c r="L160" s="47" t="s">
        <v>44</v>
      </c>
    </row>
    <row r="161" spans="1:12" x14ac:dyDescent="0.25">
      <c r="A161" s="1"/>
      <c r="B161" s="13"/>
      <c r="C161" s="1"/>
      <c r="D161" s="411"/>
      <c r="E161" s="14"/>
      <c r="F161" s="15"/>
      <c r="G161" s="12">
        <f>SUM(G159:G160)</f>
        <v>0</v>
      </c>
      <c r="H161" s="12">
        <f>SUM(H159:H160)</f>
        <v>0</v>
      </c>
      <c r="I161" s="12">
        <f>SUM(I159:I160)</f>
        <v>0</v>
      </c>
      <c r="J161" s="316"/>
      <c r="K161" s="78"/>
      <c r="L161" s="78"/>
    </row>
    <row r="162" spans="1:12" x14ac:dyDescent="0.25">
      <c r="A162" s="553" t="s">
        <v>245</v>
      </c>
      <c r="B162" s="554"/>
      <c r="C162" s="554"/>
      <c r="D162" s="554"/>
      <c r="E162" s="554"/>
      <c r="F162" s="554"/>
      <c r="G162" s="554"/>
      <c r="H162" s="554"/>
      <c r="I162" s="554"/>
      <c r="J162" s="308"/>
      <c r="K162" s="78"/>
      <c r="L162" s="78"/>
    </row>
    <row r="163" spans="1:12" ht="63" customHeight="1" x14ac:dyDescent="0.25">
      <c r="A163" s="372" t="s">
        <v>3</v>
      </c>
      <c r="B163" s="373" t="s">
        <v>4</v>
      </c>
      <c r="C163" s="374" t="s">
        <v>5</v>
      </c>
      <c r="D163" s="377" t="s">
        <v>205</v>
      </c>
      <c r="E163" s="300" t="s">
        <v>345</v>
      </c>
      <c r="F163" s="376" t="s">
        <v>6</v>
      </c>
      <c r="G163" s="85" t="s">
        <v>9</v>
      </c>
      <c r="H163" s="85" t="s">
        <v>10</v>
      </c>
      <c r="I163" s="86" t="s">
        <v>11</v>
      </c>
      <c r="J163" s="303" t="s">
        <v>206</v>
      </c>
      <c r="K163" s="303" t="s">
        <v>207</v>
      </c>
      <c r="L163" s="303" t="s">
        <v>14</v>
      </c>
    </row>
    <row r="164" spans="1:12" ht="118.5" customHeight="1" x14ac:dyDescent="0.25">
      <c r="A164" s="131">
        <v>1</v>
      </c>
      <c r="B164" s="113" t="s">
        <v>139</v>
      </c>
      <c r="C164" s="112" t="s">
        <v>15</v>
      </c>
      <c r="D164" s="76">
        <v>60</v>
      </c>
      <c r="E164" s="76"/>
      <c r="F164" s="77"/>
      <c r="G164" s="44"/>
      <c r="H164" s="45"/>
      <c r="I164" s="45"/>
      <c r="J164" s="311"/>
      <c r="K164" s="46"/>
      <c r="L164" s="47" t="s">
        <v>44</v>
      </c>
    </row>
    <row r="165" spans="1:12" x14ac:dyDescent="0.25">
      <c r="A165" s="1"/>
      <c r="B165" s="13"/>
      <c r="C165" s="1"/>
      <c r="D165" s="411"/>
      <c r="E165" s="14"/>
      <c r="F165" s="15"/>
      <c r="G165" s="12">
        <f>SUM(G164)</f>
        <v>0</v>
      </c>
      <c r="H165" s="12">
        <f>SUM(H164)</f>
        <v>0</v>
      </c>
      <c r="I165" s="12">
        <f>SUM(I164)</f>
        <v>0</v>
      </c>
      <c r="J165" s="316"/>
      <c r="K165" s="78"/>
      <c r="L165" s="331"/>
    </row>
    <row r="166" spans="1:12" x14ac:dyDescent="0.25">
      <c r="A166" s="553" t="s">
        <v>246</v>
      </c>
      <c r="B166" s="554"/>
      <c r="C166" s="554"/>
      <c r="D166" s="554"/>
      <c r="E166" s="554"/>
      <c r="F166" s="554"/>
      <c r="G166" s="554"/>
      <c r="H166" s="554"/>
      <c r="I166" s="554"/>
      <c r="J166" s="308"/>
      <c r="K166" s="3"/>
      <c r="L166" s="3"/>
    </row>
    <row r="167" spans="1:12" ht="38.25" x14ac:dyDescent="0.25">
      <c r="A167" s="372" t="s">
        <v>3</v>
      </c>
      <c r="B167" s="373" t="s">
        <v>4</v>
      </c>
      <c r="C167" s="374" t="s">
        <v>5</v>
      </c>
      <c r="D167" s="377" t="s">
        <v>205</v>
      </c>
      <c r="E167" s="300" t="s">
        <v>345</v>
      </c>
      <c r="F167" s="376" t="s">
        <v>6</v>
      </c>
      <c r="G167" s="85" t="s">
        <v>9</v>
      </c>
      <c r="H167" s="85" t="s">
        <v>10</v>
      </c>
      <c r="I167" s="86" t="s">
        <v>11</v>
      </c>
      <c r="J167" s="303" t="s">
        <v>206</v>
      </c>
      <c r="K167" s="303" t="s">
        <v>207</v>
      </c>
      <c r="L167" s="370" t="s">
        <v>14</v>
      </c>
    </row>
    <row r="168" spans="1:12" ht="135.75" customHeight="1" x14ac:dyDescent="0.25">
      <c r="A168" s="37">
        <v>1</v>
      </c>
      <c r="B168" s="231" t="s">
        <v>195</v>
      </c>
      <c r="C168" s="39" t="s">
        <v>15</v>
      </c>
      <c r="D168" s="128">
        <v>3800</v>
      </c>
      <c r="E168" s="128"/>
      <c r="F168" s="50"/>
      <c r="G168" s="68"/>
      <c r="H168" s="68"/>
      <c r="I168" s="69"/>
      <c r="J168" s="311"/>
      <c r="K168" s="46"/>
      <c r="L168" s="47" t="s">
        <v>44</v>
      </c>
    </row>
    <row r="169" spans="1:12" ht="174" customHeight="1" x14ac:dyDescent="0.25">
      <c r="A169" s="37">
        <v>2</v>
      </c>
      <c r="B169" s="231" t="s">
        <v>196</v>
      </c>
      <c r="C169" s="39" t="s">
        <v>15</v>
      </c>
      <c r="D169" s="128">
        <v>200</v>
      </c>
      <c r="E169" s="128"/>
      <c r="F169" s="50"/>
      <c r="G169" s="68"/>
      <c r="H169" s="68"/>
      <c r="I169" s="69"/>
      <c r="J169" s="311"/>
      <c r="K169" s="46"/>
      <c r="L169" s="47" t="s">
        <v>44</v>
      </c>
    </row>
    <row r="170" spans="1:12" ht="83.25" customHeight="1" x14ac:dyDescent="0.25">
      <c r="A170" s="112">
        <v>3</v>
      </c>
      <c r="B170" s="326" t="s">
        <v>197</v>
      </c>
      <c r="C170" s="7" t="s">
        <v>15</v>
      </c>
      <c r="D170" s="49">
        <v>40</v>
      </c>
      <c r="E170" s="128"/>
      <c r="F170" s="367"/>
      <c r="G170" s="68"/>
      <c r="H170" s="68"/>
      <c r="I170" s="69"/>
      <c r="J170" s="311"/>
      <c r="K170" s="46"/>
      <c r="L170" s="47" t="s">
        <v>44</v>
      </c>
    </row>
    <row r="171" spans="1:12" x14ac:dyDescent="0.25">
      <c r="A171" s="1"/>
      <c r="B171" s="13"/>
      <c r="C171" s="1"/>
      <c r="D171" s="411"/>
      <c r="E171" s="14"/>
      <c r="F171" s="15"/>
      <c r="G171" s="12">
        <f>SUM(G168:G170)</f>
        <v>0</v>
      </c>
      <c r="H171" s="12">
        <f>SUM(H168:H170)</f>
        <v>0</v>
      </c>
      <c r="I171" s="12">
        <f>SUM(I168:I170)</f>
        <v>0</v>
      </c>
      <c r="J171" s="316"/>
      <c r="K171" s="3"/>
      <c r="L171" s="6"/>
    </row>
    <row r="172" spans="1:12" x14ac:dyDescent="0.25">
      <c r="A172" s="553"/>
      <c r="B172" s="554"/>
      <c r="C172" s="554"/>
      <c r="D172" s="554"/>
      <c r="E172" s="554"/>
      <c r="F172" s="554"/>
      <c r="G172" s="554"/>
      <c r="H172" s="554"/>
      <c r="I172" s="554"/>
      <c r="J172" s="308"/>
      <c r="K172" s="3"/>
      <c r="L172" s="3"/>
    </row>
    <row r="173" spans="1:12" x14ac:dyDescent="0.25">
      <c r="A173" s="551" t="s">
        <v>247</v>
      </c>
      <c r="B173" s="551"/>
      <c r="C173" s="551"/>
      <c r="D173" s="551"/>
      <c r="E173" s="551"/>
      <c r="F173" s="551"/>
      <c r="G173" s="551"/>
      <c r="H173" s="551"/>
      <c r="I173" s="551"/>
      <c r="J173" s="308"/>
      <c r="K173" s="16"/>
      <c r="L173" s="16"/>
    </row>
    <row r="174" spans="1:12" ht="38.25" x14ac:dyDescent="0.25">
      <c r="A174" s="386" t="s">
        <v>3</v>
      </c>
      <c r="B174" s="387" t="s">
        <v>4</v>
      </c>
      <c r="C174" s="386" t="s">
        <v>5</v>
      </c>
      <c r="D174" s="386" t="s">
        <v>205</v>
      </c>
      <c r="E174" s="300" t="s">
        <v>345</v>
      </c>
      <c r="F174" s="388" t="s">
        <v>6</v>
      </c>
      <c r="G174" s="253" t="s">
        <v>9</v>
      </c>
      <c r="H174" s="253" t="s">
        <v>10</v>
      </c>
      <c r="I174" s="253" t="s">
        <v>11</v>
      </c>
      <c r="J174" s="303" t="s">
        <v>206</v>
      </c>
      <c r="K174" s="303" t="s">
        <v>207</v>
      </c>
      <c r="L174" s="303" t="s">
        <v>14</v>
      </c>
    </row>
    <row r="175" spans="1:12" ht="150" customHeight="1" x14ac:dyDescent="0.25">
      <c r="A175" s="22">
        <v>1</v>
      </c>
      <c r="B175" s="23" t="s">
        <v>200</v>
      </c>
      <c r="C175" s="233" t="s">
        <v>15</v>
      </c>
      <c r="D175" s="416">
        <v>2300</v>
      </c>
      <c r="E175" s="234"/>
      <c r="F175" s="77"/>
      <c r="G175" s="27"/>
      <c r="H175" s="27"/>
      <c r="I175" s="27"/>
      <c r="J175" s="311"/>
      <c r="K175" s="28"/>
      <c r="L175" s="28" t="s">
        <v>44</v>
      </c>
    </row>
    <row r="176" spans="1:12" ht="105.75" customHeight="1" x14ac:dyDescent="0.25">
      <c r="A176" s="22">
        <v>2</v>
      </c>
      <c r="B176" s="23" t="s">
        <v>149</v>
      </c>
      <c r="C176" s="233" t="s">
        <v>15</v>
      </c>
      <c r="D176" s="416">
        <v>5</v>
      </c>
      <c r="E176" s="234"/>
      <c r="F176" s="77"/>
      <c r="G176" s="27"/>
      <c r="H176" s="27"/>
      <c r="I176" s="27"/>
      <c r="J176" s="311"/>
      <c r="K176" s="28"/>
      <c r="L176" s="28" t="s">
        <v>44</v>
      </c>
    </row>
    <row r="177" spans="1:12" ht="120" customHeight="1" x14ac:dyDescent="0.25">
      <c r="A177" s="22">
        <v>3</v>
      </c>
      <c r="B177" s="23" t="s">
        <v>148</v>
      </c>
      <c r="C177" s="233" t="s">
        <v>15</v>
      </c>
      <c r="D177" s="416">
        <v>10</v>
      </c>
      <c r="E177" s="234"/>
      <c r="F177" s="77"/>
      <c r="G177" s="27"/>
      <c r="H177" s="27"/>
      <c r="I177" s="27"/>
      <c r="J177" s="311"/>
      <c r="K177" s="28"/>
      <c r="L177" s="28" t="s">
        <v>44</v>
      </c>
    </row>
    <row r="178" spans="1:12" ht="124.5" customHeight="1" x14ac:dyDescent="0.25">
      <c r="A178" s="39">
        <v>4</v>
      </c>
      <c r="B178" s="165" t="s">
        <v>140</v>
      </c>
      <c r="C178" s="7" t="s">
        <v>15</v>
      </c>
      <c r="D178" s="166">
        <v>3400</v>
      </c>
      <c r="E178" s="166"/>
      <c r="F178" s="77"/>
      <c r="G178" s="94"/>
      <c r="H178" s="94"/>
      <c r="I178" s="94"/>
      <c r="J178" s="311"/>
      <c r="K178" s="9"/>
      <c r="L178" s="28" t="s">
        <v>44</v>
      </c>
    </row>
    <row r="179" spans="1:12" ht="72.75" customHeight="1" x14ac:dyDescent="0.25">
      <c r="A179" s="39">
        <v>5</v>
      </c>
      <c r="B179" s="352" t="s">
        <v>147</v>
      </c>
      <c r="C179" s="7" t="s">
        <v>15</v>
      </c>
      <c r="D179" s="166">
        <v>200</v>
      </c>
      <c r="E179" s="166"/>
      <c r="F179" s="77"/>
      <c r="G179" s="94"/>
      <c r="H179" s="94"/>
      <c r="I179" s="94"/>
      <c r="J179" s="311"/>
      <c r="K179" s="9"/>
      <c r="L179" s="28" t="s">
        <v>44</v>
      </c>
    </row>
    <row r="180" spans="1:12" ht="25.5" customHeight="1" x14ac:dyDescent="0.25">
      <c r="A180" s="7">
        <v>6</v>
      </c>
      <c r="B180" s="165" t="s">
        <v>185</v>
      </c>
      <c r="C180" s="7" t="s">
        <v>15</v>
      </c>
      <c r="D180" s="166">
        <v>100</v>
      </c>
      <c r="E180" s="166"/>
      <c r="F180" s="77"/>
      <c r="G180" s="94"/>
      <c r="H180" s="94"/>
      <c r="I180" s="94"/>
      <c r="J180" s="311"/>
      <c r="K180" s="9"/>
      <c r="L180" s="28" t="s">
        <v>44</v>
      </c>
    </row>
    <row r="181" spans="1:12" ht="105.75" customHeight="1" x14ac:dyDescent="0.25">
      <c r="A181" s="246">
        <v>7</v>
      </c>
      <c r="B181" s="240" t="s">
        <v>146</v>
      </c>
      <c r="C181" s="75" t="s">
        <v>15</v>
      </c>
      <c r="D181" s="166">
        <v>200</v>
      </c>
      <c r="E181" s="166"/>
      <c r="F181" s="77"/>
      <c r="G181" s="94"/>
      <c r="H181" s="94"/>
      <c r="I181" s="94"/>
      <c r="J181" s="311"/>
      <c r="K181" s="9"/>
      <c r="L181" s="28" t="s">
        <v>44</v>
      </c>
    </row>
    <row r="182" spans="1:12" ht="114" customHeight="1" x14ac:dyDescent="0.25">
      <c r="A182" s="75">
        <v>8</v>
      </c>
      <c r="B182" s="353" t="s">
        <v>145</v>
      </c>
      <c r="C182" s="75" t="s">
        <v>15</v>
      </c>
      <c r="D182" s="166">
        <v>300</v>
      </c>
      <c r="E182" s="166"/>
      <c r="F182" s="77"/>
      <c r="G182" s="94"/>
      <c r="H182" s="94"/>
      <c r="I182" s="94"/>
      <c r="J182" s="311"/>
      <c r="K182" s="9"/>
      <c r="L182" s="28" t="s">
        <v>44</v>
      </c>
    </row>
    <row r="183" spans="1:12" ht="114.75" customHeight="1" x14ac:dyDescent="0.25">
      <c r="A183" s="75">
        <v>9</v>
      </c>
      <c r="B183" s="249" t="s">
        <v>109</v>
      </c>
      <c r="C183" s="75" t="s">
        <v>15</v>
      </c>
      <c r="D183" s="166">
        <v>100</v>
      </c>
      <c r="E183" s="166"/>
      <c r="F183" s="77"/>
      <c r="G183" s="94"/>
      <c r="H183" s="94"/>
      <c r="I183" s="94"/>
      <c r="J183" s="311"/>
      <c r="K183" s="9"/>
      <c r="L183" s="28" t="s">
        <v>44</v>
      </c>
    </row>
    <row r="184" spans="1:12" ht="120" customHeight="1" x14ac:dyDescent="0.25">
      <c r="A184" s="75">
        <v>10</v>
      </c>
      <c r="B184" s="249" t="s">
        <v>144</v>
      </c>
      <c r="C184" s="75" t="s">
        <v>15</v>
      </c>
      <c r="D184" s="166">
        <v>50</v>
      </c>
      <c r="E184" s="166"/>
      <c r="F184" s="77"/>
      <c r="G184" s="94"/>
      <c r="H184" s="94"/>
      <c r="I184" s="94"/>
      <c r="J184" s="311"/>
      <c r="K184" s="9"/>
      <c r="L184" s="28" t="s">
        <v>44</v>
      </c>
    </row>
    <row r="185" spans="1:12" x14ac:dyDescent="0.25">
      <c r="A185" s="1"/>
      <c r="B185" s="71"/>
      <c r="C185" s="1"/>
      <c r="D185" s="411"/>
      <c r="E185" s="14"/>
      <c r="F185" s="194"/>
      <c r="G185" s="12">
        <f>SUM(G175:G184)</f>
        <v>0</v>
      </c>
      <c r="H185" s="12">
        <f>SUM(H175:H184)</f>
        <v>0</v>
      </c>
      <c r="I185" s="12">
        <f>SUM(I175:I184)</f>
        <v>0</v>
      </c>
      <c r="J185" s="316"/>
      <c r="K185" s="6"/>
      <c r="L185" s="6"/>
    </row>
    <row r="186" spans="1:12" x14ac:dyDescent="0.25">
      <c r="A186" s="553" t="s">
        <v>248</v>
      </c>
      <c r="B186" s="554"/>
      <c r="C186" s="554"/>
      <c r="D186" s="554"/>
      <c r="E186" s="554"/>
      <c r="F186" s="554"/>
      <c r="G186" s="554"/>
      <c r="H186" s="554"/>
      <c r="I186" s="554"/>
      <c r="J186" s="308"/>
      <c r="K186" s="78"/>
      <c r="L186" s="78"/>
    </row>
    <row r="187" spans="1:12" ht="38.25" x14ac:dyDescent="0.25">
      <c r="A187" s="372" t="s">
        <v>3</v>
      </c>
      <c r="B187" s="373" t="s">
        <v>4</v>
      </c>
      <c r="C187" s="374" t="s">
        <v>5</v>
      </c>
      <c r="D187" s="377" t="s">
        <v>205</v>
      </c>
      <c r="E187" s="300" t="s">
        <v>345</v>
      </c>
      <c r="F187" s="376" t="s">
        <v>6</v>
      </c>
      <c r="G187" s="85" t="s">
        <v>9</v>
      </c>
      <c r="H187" s="85" t="s">
        <v>10</v>
      </c>
      <c r="I187" s="86" t="s">
        <v>11</v>
      </c>
      <c r="J187" s="303" t="s">
        <v>206</v>
      </c>
      <c r="K187" s="303" t="s">
        <v>207</v>
      </c>
      <c r="L187" s="303" t="s">
        <v>14</v>
      </c>
    </row>
    <row r="188" spans="1:12" ht="95.25" customHeight="1" x14ac:dyDescent="0.25">
      <c r="A188" s="75">
        <v>1</v>
      </c>
      <c r="B188" s="249" t="s">
        <v>198</v>
      </c>
      <c r="C188" s="75" t="s">
        <v>15</v>
      </c>
      <c r="D188" s="166">
        <v>10</v>
      </c>
      <c r="E188" s="166"/>
      <c r="F188" s="77"/>
      <c r="G188" s="94"/>
      <c r="H188" s="94"/>
      <c r="I188" s="94"/>
      <c r="J188" s="311"/>
      <c r="K188" s="9"/>
      <c r="L188" s="28" t="s">
        <v>44</v>
      </c>
    </row>
    <row r="189" spans="1:12" x14ac:dyDescent="0.25">
      <c r="A189" s="1"/>
      <c r="B189" s="13"/>
      <c r="C189" s="1"/>
      <c r="D189" s="411"/>
      <c r="E189" s="14"/>
      <c r="F189" s="15"/>
      <c r="G189" s="12">
        <f>SUM(G188)</f>
        <v>0</v>
      </c>
      <c r="H189" s="12">
        <f>SUM(H188)</f>
        <v>0</v>
      </c>
      <c r="I189" s="12">
        <f>SUM(I188)</f>
        <v>0</v>
      </c>
      <c r="J189" s="316"/>
      <c r="K189" s="78"/>
      <c r="L189" s="78"/>
    </row>
    <row r="190" spans="1:12" x14ac:dyDescent="0.25">
      <c r="A190" s="553" t="s">
        <v>249</v>
      </c>
      <c r="B190" s="554"/>
      <c r="C190" s="554"/>
      <c r="D190" s="554"/>
      <c r="E190" s="554"/>
      <c r="F190" s="554"/>
      <c r="G190" s="554"/>
      <c r="H190" s="554"/>
      <c r="I190" s="554"/>
      <c r="J190" s="308"/>
      <c r="K190" s="3"/>
      <c r="L190" s="3"/>
    </row>
    <row r="191" spans="1:12" ht="38.25" x14ac:dyDescent="0.25">
      <c r="A191" s="389" t="s">
        <v>3</v>
      </c>
      <c r="B191" s="390" t="s">
        <v>4</v>
      </c>
      <c r="C191" s="389" t="s">
        <v>5</v>
      </c>
      <c r="D191" s="389" t="s">
        <v>205</v>
      </c>
      <c r="E191" s="300" t="s">
        <v>345</v>
      </c>
      <c r="F191" s="392" t="s">
        <v>6</v>
      </c>
      <c r="G191" s="59" t="s">
        <v>9</v>
      </c>
      <c r="H191" s="59" t="s">
        <v>10</v>
      </c>
      <c r="I191" s="60" t="s">
        <v>11</v>
      </c>
      <c r="J191" s="303" t="s">
        <v>206</v>
      </c>
      <c r="K191" s="303" t="s">
        <v>207</v>
      </c>
      <c r="L191" s="369" t="s">
        <v>14</v>
      </c>
    </row>
    <row r="192" spans="1:12" ht="51" customHeight="1" x14ac:dyDescent="0.25">
      <c r="A192" s="75">
        <v>1</v>
      </c>
      <c r="B192" s="249" t="s">
        <v>113</v>
      </c>
      <c r="C192" s="75" t="s">
        <v>15</v>
      </c>
      <c r="D192" s="166">
        <v>100</v>
      </c>
      <c r="E192" s="166"/>
      <c r="F192" s="77"/>
      <c r="G192" s="94"/>
      <c r="H192" s="94"/>
      <c r="I192" s="94"/>
      <c r="J192" s="311"/>
      <c r="K192" s="9"/>
      <c r="L192" s="28" t="s">
        <v>44</v>
      </c>
    </row>
    <row r="193" spans="1:12" ht="66" customHeight="1" x14ac:dyDescent="0.25">
      <c r="A193" s="75">
        <v>2</v>
      </c>
      <c r="B193" s="249" t="s">
        <v>131</v>
      </c>
      <c r="C193" s="75" t="s">
        <v>15</v>
      </c>
      <c r="D193" s="166">
        <v>100</v>
      </c>
      <c r="E193" s="166"/>
      <c r="F193" s="77"/>
      <c r="G193" s="94"/>
      <c r="H193" s="94"/>
      <c r="I193" s="94"/>
      <c r="J193" s="311"/>
      <c r="K193" s="9"/>
      <c r="L193" s="28" t="s">
        <v>44</v>
      </c>
    </row>
    <row r="194" spans="1:12" ht="64.5" customHeight="1" x14ac:dyDescent="0.25">
      <c r="A194" s="75">
        <v>3</v>
      </c>
      <c r="B194" s="249" t="s">
        <v>130</v>
      </c>
      <c r="C194" s="75" t="s">
        <v>15</v>
      </c>
      <c r="D194" s="166">
        <v>100</v>
      </c>
      <c r="E194" s="166"/>
      <c r="F194" s="77"/>
      <c r="G194" s="94"/>
      <c r="H194" s="94"/>
      <c r="I194" s="94"/>
      <c r="J194" s="311"/>
      <c r="K194" s="9"/>
      <c r="L194" s="28" t="s">
        <v>44</v>
      </c>
    </row>
    <row r="195" spans="1:12" ht="45.75" customHeight="1" x14ac:dyDescent="0.25">
      <c r="A195" s="75">
        <v>4</v>
      </c>
      <c r="B195" s="249" t="s">
        <v>116</v>
      </c>
      <c r="C195" s="75" t="s">
        <v>15</v>
      </c>
      <c r="D195" s="166">
        <v>190</v>
      </c>
      <c r="E195" s="166"/>
      <c r="F195" s="77"/>
      <c r="G195" s="94"/>
      <c r="H195" s="94"/>
      <c r="I195" s="94"/>
      <c r="J195" s="311"/>
      <c r="K195" s="9"/>
      <c r="L195" s="28" t="s">
        <v>44</v>
      </c>
    </row>
    <row r="196" spans="1:12" ht="102.75" customHeight="1" x14ac:dyDescent="0.25">
      <c r="A196" s="75">
        <v>5</v>
      </c>
      <c r="B196" s="249" t="s">
        <v>170</v>
      </c>
      <c r="C196" s="75" t="s">
        <v>127</v>
      </c>
      <c r="D196" s="166">
        <v>500</v>
      </c>
      <c r="E196" s="166"/>
      <c r="F196" s="77"/>
      <c r="G196" s="94"/>
      <c r="H196" s="94"/>
      <c r="I196" s="94"/>
      <c r="J196" s="311"/>
      <c r="K196" s="9"/>
      <c r="L196" s="28" t="s">
        <v>44</v>
      </c>
    </row>
    <row r="197" spans="1:12" ht="183" customHeight="1" x14ac:dyDescent="0.25">
      <c r="A197" s="75">
        <v>6</v>
      </c>
      <c r="B197" s="249" t="s">
        <v>133</v>
      </c>
      <c r="C197" s="75" t="s">
        <v>127</v>
      </c>
      <c r="D197" s="166">
        <v>100</v>
      </c>
      <c r="E197" s="166"/>
      <c r="F197" s="77"/>
      <c r="G197" s="94"/>
      <c r="H197" s="94"/>
      <c r="I197" s="94"/>
      <c r="J197" s="311"/>
      <c r="K197" s="9"/>
      <c r="L197" s="28" t="s">
        <v>44</v>
      </c>
    </row>
    <row r="198" spans="1:12" ht="114.75" customHeight="1" x14ac:dyDescent="0.25">
      <c r="A198" s="75">
        <v>7</v>
      </c>
      <c r="B198" s="249" t="s">
        <v>128</v>
      </c>
      <c r="C198" s="75" t="s">
        <v>127</v>
      </c>
      <c r="D198" s="166">
        <v>5</v>
      </c>
      <c r="E198" s="166"/>
      <c r="F198" s="77"/>
      <c r="G198" s="94"/>
      <c r="H198" s="94"/>
      <c r="I198" s="94"/>
      <c r="J198" s="311"/>
      <c r="K198" s="9"/>
      <c r="L198" s="28" t="s">
        <v>44</v>
      </c>
    </row>
    <row r="199" spans="1:12" ht="84.75" customHeight="1" x14ac:dyDescent="0.25">
      <c r="A199" s="75">
        <v>8</v>
      </c>
      <c r="B199" s="249" t="s">
        <v>143</v>
      </c>
      <c r="C199" s="75" t="s">
        <v>127</v>
      </c>
      <c r="D199" s="166">
        <v>5</v>
      </c>
      <c r="E199" s="166"/>
      <c r="F199" s="77"/>
      <c r="G199" s="94"/>
      <c r="H199" s="94"/>
      <c r="I199" s="94"/>
      <c r="J199" s="311"/>
      <c r="K199" s="9"/>
      <c r="L199" s="28" t="s">
        <v>44</v>
      </c>
    </row>
    <row r="200" spans="1:12" ht="112.5" customHeight="1" x14ac:dyDescent="0.25">
      <c r="A200" s="75">
        <v>9</v>
      </c>
      <c r="B200" s="249" t="s">
        <v>171</v>
      </c>
      <c r="C200" s="75" t="s">
        <v>127</v>
      </c>
      <c r="D200" s="166">
        <v>50</v>
      </c>
      <c r="E200" s="166"/>
      <c r="F200" s="77"/>
      <c r="G200" s="94"/>
      <c r="H200" s="94"/>
      <c r="I200" s="94"/>
      <c r="J200" s="311"/>
      <c r="K200" s="9"/>
      <c r="L200" s="28" t="s">
        <v>44</v>
      </c>
    </row>
    <row r="201" spans="1:12" x14ac:dyDescent="0.25">
      <c r="A201" s="1"/>
      <c r="B201" s="13"/>
      <c r="C201" s="1"/>
      <c r="D201" s="411"/>
      <c r="E201" s="14"/>
      <c r="F201" s="15"/>
      <c r="G201" s="102">
        <f>SUM(G192:G200)</f>
        <v>0</v>
      </c>
      <c r="H201" s="102">
        <f>SUM(H192:H200)</f>
        <v>0</v>
      </c>
      <c r="I201" s="102">
        <f>SUM(I192:I200)</f>
        <v>0</v>
      </c>
      <c r="J201" s="316"/>
      <c r="K201" s="3"/>
      <c r="L201" s="6"/>
    </row>
    <row r="202" spans="1:12" x14ac:dyDescent="0.25">
      <c r="A202" s="553" t="s">
        <v>250</v>
      </c>
      <c r="B202" s="554"/>
      <c r="C202" s="554"/>
      <c r="D202" s="554"/>
      <c r="E202" s="554"/>
      <c r="F202" s="554"/>
      <c r="G202" s="554"/>
      <c r="H202" s="554"/>
      <c r="I202" s="554"/>
      <c r="J202" s="308"/>
      <c r="K202" s="78"/>
      <c r="L202" s="78"/>
    </row>
    <row r="203" spans="1:12" ht="38.25" x14ac:dyDescent="0.25">
      <c r="A203" s="372" t="s">
        <v>3</v>
      </c>
      <c r="B203" s="373" t="s">
        <v>4</v>
      </c>
      <c r="C203" s="374" t="s">
        <v>5</v>
      </c>
      <c r="D203" s="377" t="s">
        <v>205</v>
      </c>
      <c r="E203" s="300" t="s">
        <v>345</v>
      </c>
      <c r="F203" s="376" t="s">
        <v>6</v>
      </c>
      <c r="G203" s="85" t="s">
        <v>9</v>
      </c>
      <c r="H203" s="85" t="s">
        <v>10</v>
      </c>
      <c r="I203" s="86" t="s">
        <v>11</v>
      </c>
      <c r="J203" s="303" t="s">
        <v>206</v>
      </c>
      <c r="K203" s="303" t="s">
        <v>207</v>
      </c>
      <c r="L203" s="303" t="s">
        <v>14</v>
      </c>
    </row>
    <row r="204" spans="1:12" ht="31.5" customHeight="1" x14ac:dyDescent="0.25">
      <c r="A204" s="95">
        <v>1</v>
      </c>
      <c r="B204" s="121" t="s">
        <v>118</v>
      </c>
      <c r="C204" s="90" t="s">
        <v>15</v>
      </c>
      <c r="D204" s="91">
        <v>495</v>
      </c>
      <c r="E204" s="91"/>
      <c r="F204" s="92"/>
      <c r="G204" s="94"/>
      <c r="H204" s="94"/>
      <c r="I204" s="94"/>
      <c r="J204" s="311"/>
      <c r="K204" s="46"/>
      <c r="L204" s="47" t="s">
        <v>44</v>
      </c>
    </row>
    <row r="205" spans="1:12" x14ac:dyDescent="0.25">
      <c r="A205" s="1"/>
      <c r="B205" s="13"/>
      <c r="C205" s="1"/>
      <c r="D205" s="1"/>
      <c r="E205" s="15"/>
      <c r="F205" s="15"/>
      <c r="G205" s="102">
        <f>SUM(G204)</f>
        <v>0</v>
      </c>
      <c r="H205" s="102">
        <f>SUM(H204)</f>
        <v>0</v>
      </c>
      <c r="I205" s="102">
        <f>SUM(I204)</f>
        <v>0</v>
      </c>
      <c r="J205" s="316"/>
      <c r="K205" s="78"/>
      <c r="L205" s="331"/>
    </row>
    <row r="206" spans="1:12" ht="15" customHeight="1" x14ac:dyDescent="0.25">
      <c r="A206" s="553" t="s">
        <v>251</v>
      </c>
      <c r="B206" s="554"/>
      <c r="C206" s="554"/>
      <c r="D206" s="554"/>
      <c r="E206" s="554"/>
      <c r="F206" s="554"/>
      <c r="G206" s="554"/>
      <c r="H206" s="554"/>
      <c r="I206" s="554"/>
      <c r="J206" s="308"/>
      <c r="K206" s="192"/>
      <c r="L206" s="192"/>
    </row>
    <row r="207" spans="1:12" ht="38.25" x14ac:dyDescent="0.25">
      <c r="A207" s="393" t="s">
        <v>3</v>
      </c>
      <c r="B207" s="394" t="s">
        <v>4</v>
      </c>
      <c r="C207" s="477" t="s">
        <v>5</v>
      </c>
      <c r="D207" s="408" t="s">
        <v>205</v>
      </c>
      <c r="E207" s="300" t="s">
        <v>345</v>
      </c>
      <c r="F207" s="395" t="s">
        <v>6</v>
      </c>
      <c r="G207" s="260" t="s">
        <v>9</v>
      </c>
      <c r="H207" s="260" t="s">
        <v>10</v>
      </c>
      <c r="I207" s="261" t="s">
        <v>11</v>
      </c>
      <c r="J207" s="303" t="s">
        <v>206</v>
      </c>
      <c r="K207" s="303" t="s">
        <v>207</v>
      </c>
      <c r="L207" s="303" t="s">
        <v>14</v>
      </c>
    </row>
    <row r="208" spans="1:12" ht="70.5" customHeight="1" x14ac:dyDescent="0.25">
      <c r="A208" s="95">
        <v>1</v>
      </c>
      <c r="B208" s="121" t="s">
        <v>346</v>
      </c>
      <c r="C208" s="90" t="s">
        <v>15</v>
      </c>
      <c r="D208" s="91">
        <v>5</v>
      </c>
      <c r="E208" s="91"/>
      <c r="F208" s="92"/>
      <c r="G208" s="94"/>
      <c r="H208" s="94"/>
      <c r="I208" s="94"/>
      <c r="J208" s="311"/>
      <c r="K208" s="46"/>
      <c r="L208" s="47" t="s">
        <v>103</v>
      </c>
    </row>
    <row r="209" spans="1:12" x14ac:dyDescent="0.25">
      <c r="A209" s="254"/>
      <c r="B209" s="256"/>
      <c r="C209" s="254"/>
      <c r="D209" s="187"/>
      <c r="E209" s="257"/>
      <c r="F209" s="258"/>
      <c r="G209" s="102">
        <f>SUM(G208)</f>
        <v>0</v>
      </c>
      <c r="H209" s="102">
        <f>SUM(H208)</f>
        <v>0</v>
      </c>
      <c r="I209" s="102">
        <f>SUM(I208)</f>
        <v>0</v>
      </c>
      <c r="J209" s="316"/>
      <c r="K209" s="192"/>
      <c r="L209" s="192"/>
    </row>
    <row r="210" spans="1:12" x14ac:dyDescent="0.25">
      <c r="A210" s="561" t="s">
        <v>252</v>
      </c>
      <c r="B210" s="562"/>
      <c r="C210" s="562"/>
      <c r="D210" s="562"/>
      <c r="E210" s="562"/>
      <c r="F210" s="562"/>
      <c r="G210" s="562"/>
      <c r="H210" s="562"/>
      <c r="I210" s="562"/>
      <c r="J210" s="308"/>
      <c r="K210" s="283"/>
      <c r="L210" s="283"/>
    </row>
    <row r="211" spans="1:12" ht="50.25" customHeight="1" x14ac:dyDescent="0.25">
      <c r="A211" s="418" t="s">
        <v>3</v>
      </c>
      <c r="B211" s="419" t="s">
        <v>4</v>
      </c>
      <c r="C211" s="420" t="s">
        <v>5</v>
      </c>
      <c r="D211" s="420" t="s">
        <v>205</v>
      </c>
      <c r="E211" s="300" t="s">
        <v>345</v>
      </c>
      <c r="F211" s="421" t="s">
        <v>6</v>
      </c>
      <c r="G211" s="275" t="s">
        <v>9</v>
      </c>
      <c r="H211" s="275" t="s">
        <v>10</v>
      </c>
      <c r="I211" s="276" t="s">
        <v>11</v>
      </c>
      <c r="J211" s="303" t="s">
        <v>206</v>
      </c>
      <c r="K211" s="303" t="s">
        <v>207</v>
      </c>
      <c r="L211" s="303" t="s">
        <v>14</v>
      </c>
    </row>
    <row r="212" spans="1:12" ht="110.25" customHeight="1" x14ac:dyDescent="0.25">
      <c r="A212" s="95">
        <v>1</v>
      </c>
      <c r="B212" s="121" t="s">
        <v>124</v>
      </c>
      <c r="C212" s="90" t="s">
        <v>15</v>
      </c>
      <c r="D212" s="91">
        <v>100</v>
      </c>
      <c r="E212" s="91"/>
      <c r="F212" s="92"/>
      <c r="G212" s="94"/>
      <c r="H212" s="94"/>
      <c r="I212" s="94"/>
      <c r="J212" s="311"/>
      <c r="K212" s="46"/>
      <c r="L212" s="47" t="s">
        <v>103</v>
      </c>
    </row>
    <row r="213" spans="1:12" x14ac:dyDescent="0.25">
      <c r="A213" s="267"/>
      <c r="B213" s="268"/>
      <c r="C213" s="254"/>
      <c r="D213" s="187"/>
      <c r="E213" s="257"/>
      <c r="F213" s="282"/>
      <c r="G213" s="102">
        <f>SUM(G212)</f>
        <v>0</v>
      </c>
      <c r="H213" s="102">
        <f>SUM(H212)</f>
        <v>0</v>
      </c>
      <c r="I213" s="102">
        <f>SUM(I212)</f>
        <v>0</v>
      </c>
      <c r="J213" s="316"/>
      <c r="K213" s="283"/>
      <c r="L213" s="283"/>
    </row>
    <row r="214" spans="1:12" x14ac:dyDescent="0.25">
      <c r="A214" s="561" t="s">
        <v>253</v>
      </c>
      <c r="B214" s="562"/>
      <c r="C214" s="562"/>
      <c r="D214" s="562"/>
      <c r="E214" s="562"/>
      <c r="F214" s="562"/>
      <c r="G214" s="562"/>
      <c r="H214" s="562"/>
      <c r="I214" s="562"/>
      <c r="J214" s="308"/>
      <c r="K214" s="283"/>
      <c r="L214" s="283"/>
    </row>
    <row r="215" spans="1:12" ht="41.25" customHeight="1" x14ac:dyDescent="0.25">
      <c r="A215" s="423" t="s">
        <v>3</v>
      </c>
      <c r="B215" s="424" t="s">
        <v>4</v>
      </c>
      <c r="C215" s="408" t="s">
        <v>5</v>
      </c>
      <c r="D215" s="420" t="s">
        <v>205</v>
      </c>
      <c r="E215" s="300" t="s">
        <v>345</v>
      </c>
      <c r="F215" s="395" t="s">
        <v>6</v>
      </c>
      <c r="G215" s="178" t="s">
        <v>9</v>
      </c>
      <c r="H215" s="178" t="s">
        <v>10</v>
      </c>
      <c r="I215" s="179" t="s">
        <v>11</v>
      </c>
      <c r="J215" s="303" t="s">
        <v>206</v>
      </c>
      <c r="K215" s="303" t="s">
        <v>207</v>
      </c>
      <c r="L215" s="303" t="s">
        <v>14</v>
      </c>
    </row>
    <row r="216" spans="1:12" ht="59.25" customHeight="1" x14ac:dyDescent="0.25">
      <c r="A216" s="95">
        <v>1</v>
      </c>
      <c r="B216" s="121" t="s">
        <v>202</v>
      </c>
      <c r="C216" s="90" t="s">
        <v>15</v>
      </c>
      <c r="D216" s="91">
        <v>25</v>
      </c>
      <c r="E216" s="91"/>
      <c r="F216" s="92"/>
      <c r="G216" s="94"/>
      <c r="H216" s="94"/>
      <c r="I216" s="94"/>
      <c r="J216" s="311"/>
      <c r="K216" s="46"/>
      <c r="L216" s="47" t="s">
        <v>103</v>
      </c>
    </row>
    <row r="217" spans="1:12" x14ac:dyDescent="0.25">
      <c r="A217" s="267"/>
      <c r="B217" s="256"/>
      <c r="C217" s="254"/>
      <c r="D217" s="187"/>
      <c r="E217" s="257"/>
      <c r="F217" s="258"/>
      <c r="G217" s="102">
        <f>SUM(G216)</f>
        <v>0</v>
      </c>
      <c r="H217" s="102">
        <f>SUM(H216)</f>
        <v>0</v>
      </c>
      <c r="I217" s="102">
        <f>SUM(I216)</f>
        <v>0</v>
      </c>
      <c r="J217" s="317"/>
      <c r="K217" s="283"/>
      <c r="L217" s="283"/>
    </row>
    <row r="218" spans="1:12" x14ac:dyDescent="0.25">
      <c r="G218" s="315"/>
      <c r="H218" s="315"/>
      <c r="I218" s="315"/>
    </row>
    <row r="219" spans="1:12" x14ac:dyDescent="0.25">
      <c r="A219" s="561" t="s">
        <v>254</v>
      </c>
      <c r="B219" s="562"/>
      <c r="C219" s="562"/>
      <c r="D219" s="562"/>
      <c r="E219" s="562"/>
      <c r="F219" s="562"/>
      <c r="G219" s="562"/>
      <c r="H219" s="562"/>
      <c r="I219" s="562"/>
    </row>
    <row r="220" spans="1:12" ht="51" customHeight="1" x14ac:dyDescent="0.25">
      <c r="A220" s="423" t="s">
        <v>3</v>
      </c>
      <c r="B220" s="424" t="s">
        <v>4</v>
      </c>
      <c r="C220" s="408" t="s">
        <v>5</v>
      </c>
      <c r="D220" s="420" t="s">
        <v>205</v>
      </c>
      <c r="E220" s="300" t="s">
        <v>345</v>
      </c>
      <c r="F220" s="395" t="s">
        <v>6</v>
      </c>
      <c r="G220" s="178" t="s">
        <v>9</v>
      </c>
      <c r="H220" s="178" t="s">
        <v>10</v>
      </c>
      <c r="I220" s="179" t="s">
        <v>11</v>
      </c>
      <c r="J220" s="303" t="s">
        <v>206</v>
      </c>
      <c r="K220" s="303" t="s">
        <v>207</v>
      </c>
      <c r="L220" s="303" t="s">
        <v>14</v>
      </c>
    </row>
    <row r="221" spans="1:12" ht="74.25" customHeight="1" x14ac:dyDescent="0.25">
      <c r="A221" s="95">
        <v>1</v>
      </c>
      <c r="B221" s="229" t="s">
        <v>199</v>
      </c>
      <c r="C221" s="39" t="s">
        <v>15</v>
      </c>
      <c r="D221" s="40">
        <v>30</v>
      </c>
      <c r="E221" s="40"/>
      <c r="F221" s="77"/>
      <c r="G221" s="45"/>
      <c r="H221" s="45"/>
      <c r="I221" s="45"/>
      <c r="J221" s="311"/>
      <c r="K221" s="46"/>
      <c r="L221" s="47" t="s">
        <v>103</v>
      </c>
    </row>
    <row r="222" spans="1:12" ht="63.75" x14ac:dyDescent="0.25">
      <c r="A222" s="88">
        <v>2</v>
      </c>
      <c r="B222" s="236" t="s">
        <v>141</v>
      </c>
      <c r="C222" s="39" t="s">
        <v>15</v>
      </c>
      <c r="D222" s="40">
        <v>30</v>
      </c>
      <c r="E222" s="40"/>
      <c r="F222" s="77"/>
      <c r="G222" s="45"/>
      <c r="H222" s="45"/>
      <c r="I222" s="45"/>
      <c r="J222" s="311"/>
      <c r="K222" s="46"/>
      <c r="L222" s="47" t="s">
        <v>103</v>
      </c>
    </row>
    <row r="223" spans="1:12" ht="31.5" customHeight="1" x14ac:dyDescent="0.25">
      <c r="A223" s="95">
        <v>3</v>
      </c>
      <c r="B223" s="227" t="s">
        <v>142</v>
      </c>
      <c r="C223" s="7" t="s">
        <v>15</v>
      </c>
      <c r="D223" s="76">
        <v>30</v>
      </c>
      <c r="E223" s="76"/>
      <c r="F223" s="77"/>
      <c r="G223" s="94"/>
      <c r="H223" s="94"/>
      <c r="I223" s="94"/>
      <c r="J223" s="311"/>
      <c r="K223" s="46"/>
      <c r="L223" s="47" t="s">
        <v>103</v>
      </c>
    </row>
    <row r="224" spans="1:12" x14ac:dyDescent="0.25">
      <c r="G224" s="333">
        <f>SUM(G221:G223)</f>
        <v>0</v>
      </c>
      <c r="H224" s="333">
        <f>SUM(H221:H223)</f>
        <v>0</v>
      </c>
      <c r="I224" s="333">
        <f>SUM(I221:I223)</f>
        <v>0</v>
      </c>
      <c r="J224" s="397"/>
    </row>
    <row r="225" spans="1:12" ht="15" customHeight="1" x14ac:dyDescent="0.25">
      <c r="A225" s="339" t="s">
        <v>255</v>
      </c>
      <c r="B225" s="339"/>
      <c r="C225" s="339"/>
      <c r="D225" s="417"/>
      <c r="E225" s="339"/>
      <c r="F225" s="339"/>
      <c r="G225" s="339"/>
      <c r="H225" s="339"/>
      <c r="I225" s="339"/>
      <c r="J225" s="308"/>
      <c r="K225" s="283"/>
      <c r="L225" s="283"/>
    </row>
    <row r="226" spans="1:12" ht="42" customHeight="1" x14ac:dyDescent="0.25">
      <c r="A226" s="393" t="s">
        <v>3</v>
      </c>
      <c r="B226" s="394" t="s">
        <v>4</v>
      </c>
      <c r="C226" s="478" t="s">
        <v>5</v>
      </c>
      <c r="D226" s="422" t="s">
        <v>205</v>
      </c>
      <c r="E226" s="300" t="s">
        <v>345</v>
      </c>
      <c r="F226" s="476" t="s">
        <v>6</v>
      </c>
      <c r="G226" s="348" t="s">
        <v>9</v>
      </c>
      <c r="H226" s="348" t="s">
        <v>10</v>
      </c>
      <c r="I226" s="349" t="s">
        <v>11</v>
      </c>
      <c r="J226" s="303" t="s">
        <v>206</v>
      </c>
      <c r="K226" s="303" t="s">
        <v>207</v>
      </c>
      <c r="L226" s="303" t="s">
        <v>14</v>
      </c>
    </row>
    <row r="227" spans="1:12" ht="55.5" customHeight="1" x14ac:dyDescent="0.25">
      <c r="A227" s="22">
        <v>1</v>
      </c>
      <c r="B227" s="351" t="s">
        <v>136</v>
      </c>
      <c r="C227" s="220" t="s">
        <v>15</v>
      </c>
      <c r="D227" s="412">
        <v>50</v>
      </c>
      <c r="E227" s="77"/>
      <c r="F227" s="77"/>
      <c r="G227" s="94"/>
      <c r="H227" s="94"/>
      <c r="I227" s="94"/>
      <c r="J227" s="310"/>
      <c r="K227" s="118"/>
      <c r="L227" s="356" t="s">
        <v>44</v>
      </c>
    </row>
    <row r="228" spans="1:12" ht="112.5" customHeight="1" x14ac:dyDescent="0.25">
      <c r="A228" s="29">
        <v>2</v>
      </c>
      <c r="B228" s="351" t="s">
        <v>132</v>
      </c>
      <c r="C228" s="220" t="s">
        <v>15</v>
      </c>
      <c r="D228" s="412">
        <v>50</v>
      </c>
      <c r="E228" s="77"/>
      <c r="F228" s="77"/>
      <c r="G228" s="94"/>
      <c r="H228" s="94"/>
      <c r="I228" s="94"/>
      <c r="J228" s="311"/>
      <c r="K228" s="169"/>
      <c r="L228" s="356" t="s">
        <v>44</v>
      </c>
    </row>
    <row r="229" spans="1:12" ht="28.5" customHeight="1" x14ac:dyDescent="0.25">
      <c r="A229" s="7">
        <v>3</v>
      </c>
      <c r="B229" s="351" t="s">
        <v>137</v>
      </c>
      <c r="C229" s="112" t="s">
        <v>15</v>
      </c>
      <c r="D229" s="232">
        <v>50</v>
      </c>
      <c r="E229" s="536"/>
      <c r="F229" s="77"/>
      <c r="G229" s="94"/>
      <c r="H229" s="94"/>
      <c r="I229" s="94"/>
      <c r="J229" s="350"/>
      <c r="K229" s="335"/>
      <c r="L229" s="336" t="s">
        <v>44</v>
      </c>
    </row>
    <row r="230" spans="1:12" x14ac:dyDescent="0.25">
      <c r="G230" s="333">
        <f>SUM(G227:G229)</f>
        <v>0</v>
      </c>
      <c r="H230" s="333">
        <f>SUM(H227:H229)</f>
        <v>0</v>
      </c>
      <c r="I230" s="333">
        <f>SUM(I227:I229)</f>
        <v>0</v>
      </c>
      <c r="J230" s="397"/>
    </row>
    <row r="231" spans="1:12" x14ac:dyDescent="0.25">
      <c r="D231" s="1"/>
      <c r="E231" s="78"/>
      <c r="F231" s="331"/>
    </row>
    <row r="232" spans="1:12" x14ac:dyDescent="0.25">
      <c r="A232" s="339" t="s">
        <v>256</v>
      </c>
      <c r="D232" s="1"/>
      <c r="E232" s="78"/>
      <c r="F232" s="331"/>
      <c r="J232" s="308"/>
      <c r="K232" s="78"/>
      <c r="L232" s="331"/>
    </row>
    <row r="233" spans="1:12" ht="38.25" x14ac:dyDescent="0.25">
      <c r="A233" s="340" t="s">
        <v>3</v>
      </c>
      <c r="B233" s="345" t="s">
        <v>4</v>
      </c>
      <c r="C233" s="340" t="s">
        <v>5</v>
      </c>
      <c r="D233" s="340" t="s">
        <v>205</v>
      </c>
      <c r="E233" s="300" t="s">
        <v>345</v>
      </c>
      <c r="F233" s="341" t="s">
        <v>6</v>
      </c>
      <c r="G233" s="340" t="s">
        <v>9</v>
      </c>
      <c r="H233" s="340" t="s">
        <v>10</v>
      </c>
      <c r="I233" s="342" t="s">
        <v>11</v>
      </c>
      <c r="J233" s="303" t="s">
        <v>206</v>
      </c>
      <c r="K233" s="303" t="s">
        <v>207</v>
      </c>
      <c r="L233" s="342" t="s">
        <v>14</v>
      </c>
    </row>
    <row r="234" spans="1:12" s="314" customFormat="1" ht="61.5" customHeight="1" x14ac:dyDescent="0.25">
      <c r="A234" s="398">
        <v>1</v>
      </c>
      <c r="B234" s="399" t="s">
        <v>220</v>
      </c>
      <c r="C234" s="320" t="s">
        <v>15</v>
      </c>
      <c r="D234" s="400">
        <v>240</v>
      </c>
      <c r="E234" s="400"/>
      <c r="F234" s="401"/>
      <c r="G234" s="94"/>
      <c r="H234" s="94"/>
      <c r="I234" s="94"/>
      <c r="J234" s="403"/>
      <c r="K234" s="402"/>
      <c r="L234" s="404" t="s">
        <v>44</v>
      </c>
    </row>
    <row r="235" spans="1:12" s="314" customFormat="1" ht="405" customHeight="1" x14ac:dyDescent="0.25">
      <c r="A235" s="74">
        <v>2</v>
      </c>
      <c r="B235" s="517" t="s">
        <v>221</v>
      </c>
      <c r="C235" s="75" t="s">
        <v>15</v>
      </c>
      <c r="D235" s="76">
        <v>500</v>
      </c>
      <c r="E235" s="76"/>
      <c r="F235" s="343"/>
      <c r="G235" s="94"/>
      <c r="H235" s="94"/>
      <c r="I235" s="94"/>
      <c r="J235" s="323"/>
      <c r="K235" s="216"/>
      <c r="L235" s="217" t="s">
        <v>44</v>
      </c>
    </row>
    <row r="236" spans="1:12" s="314" customFormat="1" ht="194.25" customHeight="1" x14ac:dyDescent="0.25">
      <c r="A236" s="74">
        <v>3</v>
      </c>
      <c r="B236" s="517" t="s">
        <v>222</v>
      </c>
      <c r="C236" s="75" t="s">
        <v>15</v>
      </c>
      <c r="D236" s="76">
        <v>50</v>
      </c>
      <c r="E236" s="76"/>
      <c r="F236" s="343"/>
      <c r="G236" s="94"/>
      <c r="H236" s="94"/>
      <c r="I236" s="94"/>
      <c r="J236" s="323"/>
      <c r="K236" s="216"/>
      <c r="L236" s="217" t="s">
        <v>44</v>
      </c>
    </row>
    <row r="237" spans="1:12" x14ac:dyDescent="0.25">
      <c r="G237" s="405">
        <f>SUM(G234:G236)</f>
        <v>0</v>
      </c>
      <c r="H237" s="405">
        <f>SUM(H234:H236)</f>
        <v>0</v>
      </c>
      <c r="I237" s="405">
        <f>SUM(I234:I236)</f>
        <v>0</v>
      </c>
      <c r="J237" s="397"/>
    </row>
    <row r="239" spans="1:12" ht="15" customHeight="1" x14ac:dyDescent="0.25">
      <c r="A239" s="339" t="s">
        <v>257</v>
      </c>
      <c r="B239" s="339"/>
      <c r="C239" s="339"/>
      <c r="D239" s="339"/>
      <c r="E239" s="339"/>
      <c r="F239" s="339"/>
      <c r="G239" s="339"/>
      <c r="H239" s="339"/>
      <c r="I239" s="339"/>
      <c r="J239" s="308"/>
      <c r="K239" s="283"/>
      <c r="L239" s="283"/>
    </row>
    <row r="240" spans="1:12" ht="38.25" x14ac:dyDescent="0.25">
      <c r="A240" s="423" t="s">
        <v>3</v>
      </c>
      <c r="B240" s="424" t="s">
        <v>4</v>
      </c>
      <c r="C240" s="298" t="s">
        <v>5</v>
      </c>
      <c r="D240" s="432" t="s">
        <v>229</v>
      </c>
      <c r="E240" s="300" t="s">
        <v>345</v>
      </c>
      <c r="F240" s="395" t="s">
        <v>6</v>
      </c>
      <c r="G240" s="178" t="s">
        <v>9</v>
      </c>
      <c r="H240" s="178" t="s">
        <v>10</v>
      </c>
      <c r="I240" s="179" t="s">
        <v>11</v>
      </c>
      <c r="J240" s="303" t="s">
        <v>206</v>
      </c>
      <c r="K240" s="303" t="s">
        <v>207</v>
      </c>
      <c r="L240" s="303" t="s">
        <v>14</v>
      </c>
    </row>
    <row r="241" spans="1:12" ht="105" customHeight="1" x14ac:dyDescent="0.25">
      <c r="A241" s="95">
        <v>1</v>
      </c>
      <c r="B241" s="121" t="s">
        <v>228</v>
      </c>
      <c r="C241" s="90" t="s">
        <v>15</v>
      </c>
      <c r="D241" s="91">
        <v>25</v>
      </c>
      <c r="E241" s="91"/>
      <c r="F241" s="92"/>
      <c r="G241" s="94"/>
      <c r="H241" s="94"/>
      <c r="I241" s="94"/>
      <c r="J241" s="311"/>
      <c r="K241" s="46"/>
      <c r="L241" s="47" t="s">
        <v>227</v>
      </c>
    </row>
    <row r="242" spans="1:12" x14ac:dyDescent="0.25">
      <c r="A242" s="267"/>
      <c r="B242" s="256"/>
      <c r="C242" s="254"/>
      <c r="D242" s="187"/>
      <c r="E242" s="257"/>
      <c r="F242" s="258"/>
      <c r="G242" s="102">
        <f>SUM(G241)</f>
        <v>0</v>
      </c>
      <c r="H242" s="102">
        <f>SUM(H241)</f>
        <v>0</v>
      </c>
      <c r="I242" s="102">
        <f>SUM(I241)</f>
        <v>0</v>
      </c>
      <c r="J242" s="317"/>
      <c r="K242" s="283"/>
      <c r="L242" s="283"/>
    </row>
    <row r="243" spans="1:12" ht="21" x14ac:dyDescent="0.35">
      <c r="A243" s="473" t="s">
        <v>283</v>
      </c>
      <c r="B243" s="473"/>
    </row>
    <row r="244" spans="1:12" x14ac:dyDescent="0.25">
      <c r="A244" s="551" t="s">
        <v>282</v>
      </c>
      <c r="B244" s="551"/>
      <c r="C244" s="551"/>
      <c r="D244" s="551"/>
      <c r="E244" s="551"/>
      <c r="F244" s="551"/>
      <c r="G244" s="551"/>
      <c r="H244" s="551"/>
      <c r="I244" s="433"/>
      <c r="J244" s="434"/>
      <c r="K244" s="435"/>
    </row>
    <row r="245" spans="1:12" ht="60.75" customHeight="1" x14ac:dyDescent="0.25">
      <c r="A245" s="298" t="s">
        <v>3</v>
      </c>
      <c r="B245" s="260" t="s">
        <v>4</v>
      </c>
      <c r="C245" s="298" t="s">
        <v>5</v>
      </c>
      <c r="D245" s="432" t="s">
        <v>262</v>
      </c>
      <c r="E245" s="300" t="s">
        <v>345</v>
      </c>
      <c r="F245" s="395" t="s">
        <v>6</v>
      </c>
      <c r="G245" s="178" t="s">
        <v>9</v>
      </c>
      <c r="H245" s="178" t="s">
        <v>10</v>
      </c>
      <c r="I245" s="179" t="s">
        <v>11</v>
      </c>
      <c r="J245" s="298" t="s">
        <v>12</v>
      </c>
      <c r="K245" s="260" t="s">
        <v>13</v>
      </c>
      <c r="L245" s="425" t="s">
        <v>14</v>
      </c>
    </row>
    <row r="246" spans="1:12" ht="25.5" x14ac:dyDescent="0.25">
      <c r="A246" s="22">
        <v>1</v>
      </c>
      <c r="B246" s="436" t="s">
        <v>264</v>
      </c>
      <c r="C246" s="437" t="s">
        <v>27</v>
      </c>
      <c r="D246" s="344">
        <v>12</v>
      </c>
      <c r="E246" s="34"/>
      <c r="F246" s="540"/>
      <c r="G246" s="27"/>
      <c r="H246" s="438"/>
      <c r="I246" s="94"/>
      <c r="J246" s="439"/>
      <c r="K246" s="440"/>
      <c r="L246" s="441" t="s">
        <v>31</v>
      </c>
    </row>
    <row r="247" spans="1:12" ht="25.5" x14ac:dyDescent="0.25">
      <c r="A247" s="22">
        <v>2</v>
      </c>
      <c r="B247" s="436" t="s">
        <v>265</v>
      </c>
      <c r="C247" s="442" t="s">
        <v>15</v>
      </c>
      <c r="D247" s="344">
        <v>40</v>
      </c>
      <c r="E247" s="34"/>
      <c r="F247" s="540"/>
      <c r="G247" s="27"/>
      <c r="H247" s="438"/>
      <c r="I247" s="94"/>
      <c r="J247" s="439"/>
      <c r="K247" s="440"/>
      <c r="L247" s="441" t="s">
        <v>16</v>
      </c>
    </row>
    <row r="248" spans="1:12" x14ac:dyDescent="0.25">
      <c r="A248" s="22">
        <v>3</v>
      </c>
      <c r="B248" s="436" t="s">
        <v>266</v>
      </c>
      <c r="C248" s="442" t="s">
        <v>15</v>
      </c>
      <c r="D248" s="344">
        <v>7</v>
      </c>
      <c r="E248" s="34"/>
      <c r="F248" s="540"/>
      <c r="G248" s="27"/>
      <c r="H248" s="438"/>
      <c r="I248" s="94"/>
      <c r="J248" s="439"/>
      <c r="K248" s="440"/>
      <c r="L248" s="441" t="s">
        <v>16</v>
      </c>
    </row>
    <row r="249" spans="1:12" ht="25.5" x14ac:dyDescent="0.25">
      <c r="A249" s="22">
        <v>4</v>
      </c>
      <c r="B249" s="436" t="s">
        <v>267</v>
      </c>
      <c r="C249" s="442" t="s">
        <v>15</v>
      </c>
      <c r="D249" s="344">
        <v>45</v>
      </c>
      <c r="E249" s="22"/>
      <c r="F249" s="540"/>
      <c r="G249" s="27"/>
      <c r="H249" s="438"/>
      <c r="I249" s="94"/>
      <c r="J249" s="439"/>
      <c r="K249" s="440"/>
      <c r="L249" s="441" t="s">
        <v>16</v>
      </c>
    </row>
    <row r="250" spans="1:12" x14ac:dyDescent="0.25">
      <c r="A250" s="22">
        <v>5</v>
      </c>
      <c r="B250" s="436" t="s">
        <v>268</v>
      </c>
      <c r="C250" s="442" t="s">
        <v>15</v>
      </c>
      <c r="D250" s="344">
        <v>7</v>
      </c>
      <c r="E250" s="22"/>
      <c r="F250" s="540"/>
      <c r="G250" s="27"/>
      <c r="H250" s="438"/>
      <c r="I250" s="94"/>
      <c r="J250" s="439"/>
      <c r="K250" s="444"/>
      <c r="L250" s="441" t="s">
        <v>16</v>
      </c>
    </row>
    <row r="251" spans="1:12" ht="25.5" x14ac:dyDescent="0.25">
      <c r="A251" s="22">
        <v>6</v>
      </c>
      <c r="B251" s="436" t="s">
        <v>269</v>
      </c>
      <c r="C251" s="442" t="s">
        <v>15</v>
      </c>
      <c r="D251" s="344">
        <v>33</v>
      </c>
      <c r="E251" s="22"/>
      <c r="F251" s="540"/>
      <c r="G251" s="27"/>
      <c r="H251" s="438"/>
      <c r="I251" s="94"/>
      <c r="J251" s="439"/>
      <c r="K251" s="444"/>
      <c r="L251" s="441" t="s">
        <v>16</v>
      </c>
    </row>
    <row r="252" spans="1:12" x14ac:dyDescent="0.25">
      <c r="A252" s="22">
        <v>7</v>
      </c>
      <c r="B252" s="436" t="s">
        <v>270</v>
      </c>
      <c r="C252" s="442" t="s">
        <v>15</v>
      </c>
      <c r="D252" s="344">
        <v>7</v>
      </c>
      <c r="E252" s="22"/>
      <c r="F252" s="540"/>
      <c r="G252" s="27"/>
      <c r="H252" s="438"/>
      <c r="I252" s="94"/>
      <c r="J252" s="439"/>
      <c r="K252" s="444"/>
      <c r="L252" s="441" t="s">
        <v>16</v>
      </c>
    </row>
    <row r="253" spans="1:12" x14ac:dyDescent="0.25">
      <c r="A253" s="34">
        <v>8</v>
      </c>
      <c r="B253" s="436" t="s">
        <v>271</v>
      </c>
      <c r="C253" s="442" t="s">
        <v>272</v>
      </c>
      <c r="D253" s="344">
        <v>5</v>
      </c>
      <c r="E253" s="22"/>
      <c r="F253" s="540"/>
      <c r="G253" s="27"/>
      <c r="H253" s="438"/>
      <c r="I253" s="94"/>
      <c r="J253" s="439"/>
      <c r="K253" s="445"/>
      <c r="L253" s="441" t="s">
        <v>16</v>
      </c>
    </row>
    <row r="254" spans="1:12" x14ac:dyDescent="0.25">
      <c r="A254" s="29"/>
      <c r="B254" s="446"/>
      <c r="C254" s="447"/>
      <c r="D254" s="29"/>
      <c r="E254" s="32"/>
      <c r="F254" s="448"/>
      <c r="G254" s="469">
        <f>SUM(G246:G253)</f>
        <v>0</v>
      </c>
      <c r="H254" s="469">
        <f>SUM(H246:H253)</f>
        <v>0</v>
      </c>
      <c r="I254" s="469">
        <f>SUM(I246:I253)</f>
        <v>0</v>
      </c>
      <c r="J254" s="434"/>
      <c r="K254" s="449"/>
    </row>
    <row r="255" spans="1:12" x14ac:dyDescent="0.25">
      <c r="A255" s="29"/>
      <c r="B255" s="446" t="s">
        <v>273</v>
      </c>
      <c r="C255" s="447"/>
      <c r="D255" s="29"/>
      <c r="E255" s="32"/>
      <c r="F255" s="33"/>
      <c r="G255" s="16"/>
      <c r="H255" s="16"/>
      <c r="I255" s="450"/>
      <c r="J255" s="450"/>
      <c r="K255" s="451"/>
    </row>
    <row r="256" spans="1:12" x14ac:dyDescent="0.25">
      <c r="A256" s="29"/>
      <c r="B256" s="452"/>
      <c r="C256" s="447"/>
      <c r="D256" s="453"/>
      <c r="E256" s="454"/>
      <c r="F256" s="33"/>
      <c r="G256" s="16"/>
      <c r="H256" s="455"/>
      <c r="I256" s="450"/>
      <c r="J256" s="450"/>
      <c r="K256" s="451"/>
    </row>
    <row r="257" spans="1:12" ht="15.75" x14ac:dyDescent="0.25">
      <c r="A257" s="456"/>
      <c r="B257" s="457"/>
      <c r="C257" s="447"/>
      <c r="D257" s="453"/>
      <c r="E257" s="454"/>
      <c r="F257" s="33"/>
      <c r="G257" s="16"/>
      <c r="H257" s="455"/>
      <c r="I257" s="450"/>
      <c r="J257" s="450"/>
      <c r="K257" s="451"/>
    </row>
    <row r="258" spans="1:12" x14ac:dyDescent="0.25">
      <c r="A258" s="551" t="s">
        <v>285</v>
      </c>
      <c r="B258" s="551"/>
      <c r="C258" s="551"/>
      <c r="D258" s="551"/>
      <c r="E258" s="551"/>
      <c r="F258" s="551"/>
      <c r="G258" s="551"/>
      <c r="H258" s="551"/>
      <c r="I258" s="450"/>
      <c r="J258" s="450"/>
      <c r="K258" s="451"/>
    </row>
    <row r="259" spans="1:12" ht="56.25" customHeight="1" x14ac:dyDescent="0.25">
      <c r="A259" s="260" t="s">
        <v>3</v>
      </c>
      <c r="B259" s="260" t="s">
        <v>4</v>
      </c>
      <c r="C259" s="298" t="s">
        <v>5</v>
      </c>
      <c r="D259" s="432" t="s">
        <v>262</v>
      </c>
      <c r="E259" s="300" t="s">
        <v>345</v>
      </c>
      <c r="F259" s="395" t="s">
        <v>6</v>
      </c>
      <c r="G259" s="298" t="s">
        <v>9</v>
      </c>
      <c r="H259" s="298" t="s">
        <v>10</v>
      </c>
      <c r="I259" s="303" t="s">
        <v>11</v>
      </c>
      <c r="J259" s="298" t="s">
        <v>12</v>
      </c>
      <c r="K259" s="260" t="s">
        <v>13</v>
      </c>
      <c r="L259" s="298" t="s">
        <v>14</v>
      </c>
    </row>
    <row r="260" spans="1:12" ht="60" customHeight="1" x14ac:dyDescent="0.25">
      <c r="A260" s="458">
        <v>1</v>
      </c>
      <c r="B260" s="465" t="s">
        <v>287</v>
      </c>
      <c r="C260" s="459" t="s">
        <v>15</v>
      </c>
      <c r="D260" s="460">
        <v>25</v>
      </c>
      <c r="E260" s="541"/>
      <c r="F260" s="542"/>
      <c r="G260" s="461"/>
      <c r="H260" s="461"/>
      <c r="I260" s="94"/>
      <c r="J260" s="462"/>
      <c r="K260" s="463"/>
      <c r="L260" s="463" t="s">
        <v>16</v>
      </c>
    </row>
    <row r="261" spans="1:12" ht="38.25" x14ac:dyDescent="0.25">
      <c r="A261" s="464">
        <v>2</v>
      </c>
      <c r="B261" s="465" t="s">
        <v>274</v>
      </c>
      <c r="C261" s="442" t="s">
        <v>15</v>
      </c>
      <c r="D261" s="344">
        <v>1</v>
      </c>
      <c r="E261" s="34"/>
      <c r="F261" s="543"/>
      <c r="G261" s="461"/>
      <c r="H261" s="461"/>
      <c r="I261" s="94"/>
      <c r="J261" s="466"/>
      <c r="K261" s="466"/>
      <c r="L261" s="466" t="s">
        <v>16</v>
      </c>
    </row>
    <row r="262" spans="1:12" x14ac:dyDescent="0.25">
      <c r="A262" s="464">
        <v>3</v>
      </c>
      <c r="B262" s="465" t="s">
        <v>275</v>
      </c>
      <c r="C262" s="442" t="s">
        <v>15</v>
      </c>
      <c r="D262" s="344">
        <v>29</v>
      </c>
      <c r="E262" s="538"/>
      <c r="F262" s="540"/>
      <c r="G262" s="461"/>
      <c r="H262" s="461"/>
      <c r="I262" s="94"/>
      <c r="J262" s="467"/>
      <c r="K262" s="467"/>
      <c r="L262" s="466" t="s">
        <v>16</v>
      </c>
    </row>
    <row r="263" spans="1:12" x14ac:dyDescent="0.25">
      <c r="A263" s="464">
        <v>4</v>
      </c>
      <c r="B263" s="465" t="s">
        <v>276</v>
      </c>
      <c r="C263" s="442" t="s">
        <v>15</v>
      </c>
      <c r="D263" s="344">
        <v>15</v>
      </c>
      <c r="E263" s="539"/>
      <c r="F263" s="540"/>
      <c r="G263" s="461"/>
      <c r="H263" s="461"/>
      <c r="I263" s="94"/>
      <c r="J263" s="467"/>
      <c r="K263" s="467"/>
      <c r="L263" s="466" t="s">
        <v>16</v>
      </c>
    </row>
    <row r="264" spans="1:12" ht="25.5" x14ac:dyDescent="0.25">
      <c r="A264" s="464">
        <v>5</v>
      </c>
      <c r="B264" s="465" t="s">
        <v>277</v>
      </c>
      <c r="C264" s="442" t="s">
        <v>15</v>
      </c>
      <c r="D264" s="344">
        <v>4</v>
      </c>
      <c r="E264" s="539"/>
      <c r="F264" s="540"/>
      <c r="G264" s="461"/>
      <c r="H264" s="461"/>
      <c r="I264" s="94"/>
      <c r="J264" s="467"/>
      <c r="K264" s="467"/>
      <c r="L264" s="466" t="s">
        <v>16</v>
      </c>
    </row>
    <row r="265" spans="1:12" ht="38.25" x14ac:dyDescent="0.25">
      <c r="A265" s="464">
        <v>6</v>
      </c>
      <c r="B265" s="465" t="s">
        <v>278</v>
      </c>
      <c r="C265" s="442" t="s">
        <v>15</v>
      </c>
      <c r="D265" s="344">
        <v>16</v>
      </c>
      <c r="E265" s="539"/>
      <c r="F265" s="540"/>
      <c r="G265" s="461"/>
      <c r="H265" s="461"/>
      <c r="I265" s="94"/>
      <c r="J265" s="467"/>
      <c r="K265" s="467"/>
      <c r="L265" s="466" t="s">
        <v>16</v>
      </c>
    </row>
    <row r="266" spans="1:12" ht="38.25" x14ac:dyDescent="0.25">
      <c r="A266" s="464">
        <v>7</v>
      </c>
      <c r="B266" s="465" t="s">
        <v>279</v>
      </c>
      <c r="C266" s="442" t="s">
        <v>15</v>
      </c>
      <c r="D266" s="344">
        <v>4</v>
      </c>
      <c r="E266" s="539"/>
      <c r="F266" s="540"/>
      <c r="G266" s="461"/>
      <c r="H266" s="461"/>
      <c r="I266" s="94"/>
      <c r="J266" s="467"/>
      <c r="K266" s="467"/>
      <c r="L266" s="466" t="s">
        <v>16</v>
      </c>
    </row>
    <row r="267" spans="1:12" x14ac:dyDescent="0.25">
      <c r="A267" s="22">
        <v>8</v>
      </c>
      <c r="B267" s="436" t="s">
        <v>280</v>
      </c>
      <c r="C267" s="442" t="s">
        <v>27</v>
      </c>
      <c r="D267" s="344">
        <v>12</v>
      </c>
      <c r="E267" s="539"/>
      <c r="F267" s="540"/>
      <c r="G267" s="461"/>
      <c r="H267" s="461"/>
      <c r="I267" s="94"/>
      <c r="J267" s="444"/>
      <c r="K267" s="444"/>
      <c r="L267" s="468" t="s">
        <v>31</v>
      </c>
    </row>
    <row r="268" spans="1:12" x14ac:dyDescent="0.25">
      <c r="A268" s="29"/>
      <c r="B268" s="446"/>
      <c r="C268" s="447"/>
      <c r="D268" s="29"/>
      <c r="E268" s="32"/>
      <c r="F268" s="33"/>
      <c r="G268" s="469">
        <f>SUM(G260:G267)</f>
        <v>0</v>
      </c>
      <c r="H268" s="469">
        <f>SUM(H260:H267)</f>
        <v>0</v>
      </c>
      <c r="I268" s="470">
        <f>SUM(I260:I267)</f>
        <v>0</v>
      </c>
      <c r="J268" s="450"/>
      <c r="K268" s="451"/>
    </row>
    <row r="269" spans="1:12" x14ac:dyDescent="0.25">
      <c r="A269" s="29"/>
      <c r="B269" s="446" t="s">
        <v>273</v>
      </c>
      <c r="C269" s="447"/>
      <c r="D269" s="29"/>
      <c r="E269" s="471"/>
      <c r="F269" s="471"/>
      <c r="G269" s="16"/>
      <c r="H269" s="16"/>
      <c r="I269" s="450"/>
      <c r="J269" s="450"/>
      <c r="K269" s="451"/>
    </row>
    <row r="270" spans="1:12" x14ac:dyDescent="0.25">
      <c r="A270" s="29"/>
      <c r="B270" s="16"/>
      <c r="C270" s="447"/>
      <c r="D270" s="29"/>
      <c r="E270" s="471"/>
      <c r="F270" s="471"/>
      <c r="G270" s="16"/>
      <c r="H270" s="16"/>
      <c r="I270" s="16"/>
      <c r="J270" s="16"/>
      <c r="K270" s="29"/>
    </row>
    <row r="271" spans="1:12" x14ac:dyDescent="0.25">
      <c r="A271" s="29"/>
      <c r="B271" s="16"/>
      <c r="C271" s="447"/>
      <c r="D271" s="29"/>
      <c r="E271" s="471"/>
      <c r="F271" s="471"/>
      <c r="G271" s="16"/>
      <c r="H271" s="16"/>
      <c r="I271" s="16"/>
      <c r="J271" s="16"/>
      <c r="K271" s="29"/>
    </row>
    <row r="272" spans="1:12" x14ac:dyDescent="0.25">
      <c r="A272" s="29"/>
      <c r="B272" s="16"/>
      <c r="C272" s="447"/>
      <c r="D272" s="29"/>
      <c r="E272" s="471"/>
      <c r="F272" s="471"/>
      <c r="G272" s="16"/>
      <c r="H272" s="16"/>
      <c r="I272" s="16"/>
      <c r="J272" s="16"/>
      <c r="K272" s="29"/>
    </row>
    <row r="273" spans="1:12" x14ac:dyDescent="0.25">
      <c r="A273" s="472"/>
      <c r="B273" s="16"/>
      <c r="C273" s="447"/>
      <c r="D273" s="29"/>
      <c r="E273" s="471"/>
      <c r="F273" s="471"/>
      <c r="G273" s="16"/>
      <c r="H273" s="16"/>
      <c r="I273" s="16"/>
      <c r="J273" s="16"/>
      <c r="K273" s="29"/>
    </row>
    <row r="274" spans="1:12" x14ac:dyDescent="0.25">
      <c r="A274" s="551" t="s">
        <v>286</v>
      </c>
      <c r="B274" s="551"/>
      <c r="C274" s="551"/>
      <c r="D274" s="551"/>
      <c r="E274" s="551"/>
      <c r="F274" s="551"/>
      <c r="G274" s="551"/>
      <c r="H274" s="551"/>
      <c r="I274" s="16"/>
      <c r="J274" s="16"/>
      <c r="K274" s="29"/>
    </row>
    <row r="275" spans="1:12" ht="48.75" customHeight="1" x14ac:dyDescent="0.25">
      <c r="A275" s="260" t="s">
        <v>3</v>
      </c>
      <c r="B275" s="260" t="s">
        <v>4</v>
      </c>
      <c r="C275" s="298" t="s">
        <v>5</v>
      </c>
      <c r="D275" s="260" t="s">
        <v>262</v>
      </c>
      <c r="E275" s="300" t="s">
        <v>345</v>
      </c>
      <c r="F275" s="301" t="s">
        <v>6</v>
      </c>
      <c r="G275" s="298" t="s">
        <v>9</v>
      </c>
      <c r="H275" s="260" t="s">
        <v>10</v>
      </c>
      <c r="I275" s="260" t="s">
        <v>263</v>
      </c>
      <c r="J275" s="298" t="s">
        <v>12</v>
      </c>
      <c r="K275" s="260" t="s">
        <v>13</v>
      </c>
      <c r="L275" s="425" t="s">
        <v>14</v>
      </c>
    </row>
    <row r="276" spans="1:12" ht="57" customHeight="1" x14ac:dyDescent="0.25">
      <c r="A276" s="22">
        <v>1</v>
      </c>
      <c r="B276" s="436" t="s">
        <v>281</v>
      </c>
      <c r="C276" s="34" t="s">
        <v>15</v>
      </c>
      <c r="D276" s="344">
        <v>190</v>
      </c>
      <c r="E276" s="538"/>
      <c r="F276" s="540"/>
      <c r="G276" s="461"/>
      <c r="H276" s="27"/>
      <c r="I276" s="27"/>
      <c r="J276" s="28"/>
      <c r="K276" s="28"/>
      <c r="L276" s="34" t="s">
        <v>44</v>
      </c>
    </row>
    <row r="277" spans="1:12" x14ac:dyDescent="0.25">
      <c r="A277" s="29"/>
      <c r="B277" s="446"/>
      <c r="C277" s="447"/>
      <c r="D277" s="29"/>
      <c r="E277" s="32"/>
      <c r="F277" s="33"/>
      <c r="G277" s="469">
        <f>SUM(G276:G276)</f>
        <v>0</v>
      </c>
      <c r="H277" s="469">
        <f>SUM(H276:H276)</f>
        <v>0</v>
      </c>
      <c r="I277" s="469">
        <f>SUM(I276:I276)</f>
        <v>0</v>
      </c>
      <c r="J277" s="28"/>
      <c r="K277" s="28"/>
      <c r="L277" s="34"/>
    </row>
    <row r="278" spans="1:12" x14ac:dyDescent="0.25">
      <c r="A278" s="29"/>
      <c r="B278" s="446"/>
      <c r="C278" s="447"/>
      <c r="D278" s="29"/>
      <c r="E278" s="471"/>
      <c r="F278" s="471"/>
      <c r="G278" s="16"/>
      <c r="H278" s="16"/>
      <c r="I278" s="16"/>
      <c r="J278" s="16"/>
      <c r="K278" s="29"/>
    </row>
    <row r="280" spans="1:12" x14ac:dyDescent="0.25">
      <c r="A280" s="551" t="s">
        <v>332</v>
      </c>
      <c r="B280" s="551"/>
      <c r="C280" s="551"/>
      <c r="D280" s="551"/>
      <c r="E280" s="551"/>
      <c r="F280" s="551"/>
      <c r="G280" s="551"/>
      <c r="H280" s="551"/>
      <c r="I280" s="551"/>
      <c r="J280" s="16"/>
      <c r="K280" s="16"/>
      <c r="L280" s="16"/>
    </row>
    <row r="281" spans="1:12" ht="39" thickBot="1" x14ac:dyDescent="0.3">
      <c r="A281" s="17" t="s">
        <v>3</v>
      </c>
      <c r="B281" s="479" t="s">
        <v>4</v>
      </c>
      <c r="C281" s="17" t="s">
        <v>5</v>
      </c>
      <c r="D281" s="17" t="s">
        <v>289</v>
      </c>
      <c r="E281" s="17" t="s">
        <v>345</v>
      </c>
      <c r="F281" s="17" t="s">
        <v>6</v>
      </c>
      <c r="G281" s="17" t="s">
        <v>9</v>
      </c>
      <c r="H281" s="17" t="s">
        <v>10</v>
      </c>
      <c r="I281" s="21" t="s">
        <v>11</v>
      </c>
      <c r="J281" s="21" t="s">
        <v>12</v>
      </c>
      <c r="K281" s="21" t="s">
        <v>13</v>
      </c>
      <c r="L281" s="21" t="s">
        <v>14</v>
      </c>
    </row>
    <row r="282" spans="1:12" ht="61.5" customHeight="1" x14ac:dyDescent="0.25">
      <c r="A282" s="22">
        <v>1</v>
      </c>
      <c r="B282" s="436" t="s">
        <v>333</v>
      </c>
      <c r="C282" s="34" t="s">
        <v>15</v>
      </c>
      <c r="D282" s="480">
        <v>400</v>
      </c>
      <c r="E282" s="544"/>
      <c r="F282" s="540"/>
      <c r="G282" s="27"/>
      <c r="H282" s="27"/>
      <c r="I282" s="27"/>
      <c r="J282" s="28"/>
      <c r="K282" s="28"/>
      <c r="L282" s="28" t="s">
        <v>291</v>
      </c>
    </row>
    <row r="283" spans="1:12" ht="91.5" customHeight="1" x14ac:dyDescent="0.25">
      <c r="A283" s="22">
        <v>2</v>
      </c>
      <c r="B283" s="23" t="s">
        <v>334</v>
      </c>
      <c r="C283" s="34" t="s">
        <v>15</v>
      </c>
      <c r="D283" s="481">
        <v>10</v>
      </c>
      <c r="E283" s="538"/>
      <c r="F283" s="540"/>
      <c r="G283" s="27"/>
      <c r="H283" s="27"/>
      <c r="I283" s="27"/>
      <c r="J283" s="28"/>
      <c r="K283" s="28"/>
      <c r="L283" s="28" t="s">
        <v>291</v>
      </c>
    </row>
    <row r="284" spans="1:12" ht="76.5" x14ac:dyDescent="0.25">
      <c r="A284" s="22">
        <v>3</v>
      </c>
      <c r="B284" s="23" t="s">
        <v>335</v>
      </c>
      <c r="C284" s="34" t="s">
        <v>15</v>
      </c>
      <c r="D284" s="344">
        <v>1</v>
      </c>
      <c r="E284" s="538"/>
      <c r="F284" s="540"/>
      <c r="G284" s="27"/>
      <c r="H284" s="27"/>
      <c r="I284" s="27"/>
      <c r="J284" s="28"/>
      <c r="K284" s="28"/>
      <c r="L284" s="28" t="s">
        <v>291</v>
      </c>
    </row>
    <row r="285" spans="1:12" ht="60" customHeight="1" x14ac:dyDescent="0.25">
      <c r="A285" s="22">
        <v>4</v>
      </c>
      <c r="B285" s="436" t="s">
        <v>292</v>
      </c>
      <c r="C285" s="34" t="s">
        <v>15</v>
      </c>
      <c r="D285" s="344">
        <v>10</v>
      </c>
      <c r="E285" s="545"/>
      <c r="F285" s="540"/>
      <c r="G285" s="27"/>
      <c r="H285" s="27"/>
      <c r="I285" s="27"/>
      <c r="J285" s="28"/>
      <c r="K285" s="28"/>
      <c r="L285" s="28" t="s">
        <v>291</v>
      </c>
    </row>
    <row r="286" spans="1:12" ht="78" customHeight="1" x14ac:dyDescent="0.25">
      <c r="A286" s="22">
        <v>5</v>
      </c>
      <c r="B286" s="436" t="s">
        <v>293</v>
      </c>
      <c r="C286" s="34" t="s">
        <v>15</v>
      </c>
      <c r="D286" s="344">
        <v>650</v>
      </c>
      <c r="E286" s="545"/>
      <c r="F286" s="540"/>
      <c r="G286" s="27"/>
      <c r="H286" s="27"/>
      <c r="I286" s="27"/>
      <c r="J286" s="28"/>
      <c r="K286" s="28"/>
      <c r="L286" s="28" t="s">
        <v>291</v>
      </c>
    </row>
    <row r="287" spans="1:12" ht="110.25" customHeight="1" x14ac:dyDescent="0.25">
      <c r="A287" s="22">
        <v>6</v>
      </c>
      <c r="B287" s="23" t="s">
        <v>336</v>
      </c>
      <c r="C287" s="34" t="s">
        <v>15</v>
      </c>
      <c r="D287" s="344">
        <v>1</v>
      </c>
      <c r="E287" s="545"/>
      <c r="F287" s="540"/>
      <c r="G287" s="27"/>
      <c r="H287" s="27"/>
      <c r="I287" s="27"/>
      <c r="J287" s="28"/>
      <c r="K287" s="28"/>
      <c r="L287" s="28" t="s">
        <v>291</v>
      </c>
    </row>
    <row r="288" spans="1:12" ht="72.75" customHeight="1" x14ac:dyDescent="0.25">
      <c r="A288" s="22">
        <v>7</v>
      </c>
      <c r="B288" s="436" t="s">
        <v>294</v>
      </c>
      <c r="C288" s="34" t="s">
        <v>15</v>
      </c>
      <c r="D288" s="344">
        <v>1</v>
      </c>
      <c r="E288" s="545"/>
      <c r="F288" s="540"/>
      <c r="G288" s="27"/>
      <c r="H288" s="27"/>
      <c r="I288" s="27"/>
      <c r="J288" s="28"/>
      <c r="K288" s="28"/>
      <c r="L288" s="28" t="s">
        <v>291</v>
      </c>
    </row>
    <row r="289" spans="1:12" ht="63" customHeight="1" x14ac:dyDescent="0.25">
      <c r="A289" s="22">
        <v>8</v>
      </c>
      <c r="B289" s="436" t="s">
        <v>295</v>
      </c>
      <c r="C289" s="34" t="s">
        <v>15</v>
      </c>
      <c r="D289" s="344">
        <v>750</v>
      </c>
      <c r="E289" s="545"/>
      <c r="F289" s="540"/>
      <c r="G289" s="27"/>
      <c r="H289" s="27"/>
      <c r="I289" s="27"/>
      <c r="J289" s="28"/>
      <c r="K289" s="28"/>
      <c r="L289" s="28" t="s">
        <v>291</v>
      </c>
    </row>
    <row r="290" spans="1:12" ht="63.75" x14ac:dyDescent="0.25">
      <c r="A290" s="22">
        <v>9</v>
      </c>
      <c r="B290" s="436" t="s">
        <v>296</v>
      </c>
      <c r="C290" s="34" t="s">
        <v>15</v>
      </c>
      <c r="D290" s="344">
        <v>400</v>
      </c>
      <c r="E290" s="545"/>
      <c r="F290" s="540"/>
      <c r="G290" s="27"/>
      <c r="H290" s="27"/>
      <c r="I290" s="27"/>
      <c r="J290" s="28"/>
      <c r="K290" s="28"/>
      <c r="L290" s="28" t="s">
        <v>291</v>
      </c>
    </row>
    <row r="291" spans="1:12" ht="81" customHeight="1" x14ac:dyDescent="0.25">
      <c r="A291" s="22">
        <v>10</v>
      </c>
      <c r="B291" s="436" t="s">
        <v>297</v>
      </c>
      <c r="C291" s="34" t="s">
        <v>15</v>
      </c>
      <c r="D291" s="344">
        <v>100</v>
      </c>
      <c r="E291" s="545"/>
      <c r="F291" s="540"/>
      <c r="G291" s="27"/>
      <c r="H291" s="27"/>
      <c r="I291" s="27"/>
      <c r="J291" s="28"/>
      <c r="K291" s="28"/>
      <c r="L291" s="28" t="s">
        <v>291</v>
      </c>
    </row>
    <row r="292" spans="1:12" ht="82.5" customHeight="1" x14ac:dyDescent="0.25">
      <c r="A292" s="22">
        <v>11</v>
      </c>
      <c r="B292" s="436" t="s">
        <v>298</v>
      </c>
      <c r="C292" s="34" t="s">
        <v>15</v>
      </c>
      <c r="D292" s="344">
        <v>300</v>
      </c>
      <c r="E292" s="545"/>
      <c r="F292" s="540"/>
      <c r="G292" s="27"/>
      <c r="H292" s="27"/>
      <c r="I292" s="27"/>
      <c r="J292" s="28"/>
      <c r="K292" s="28"/>
      <c r="L292" s="28" t="s">
        <v>291</v>
      </c>
    </row>
    <row r="293" spans="1:12" ht="123" customHeight="1" x14ac:dyDescent="0.25">
      <c r="A293" s="22">
        <v>12</v>
      </c>
      <c r="B293" s="436" t="s">
        <v>299</v>
      </c>
      <c r="C293" s="34" t="s">
        <v>15</v>
      </c>
      <c r="D293" s="344">
        <v>15</v>
      </c>
      <c r="E293" s="545"/>
      <c r="F293" s="540"/>
      <c r="G293" s="27"/>
      <c r="H293" s="27"/>
      <c r="I293" s="27"/>
      <c r="J293" s="28"/>
      <c r="K293" s="28"/>
      <c r="L293" s="28" t="s">
        <v>291</v>
      </c>
    </row>
    <row r="294" spans="1:12" ht="116.25" customHeight="1" x14ac:dyDescent="0.25">
      <c r="A294" s="22">
        <v>13</v>
      </c>
      <c r="B294" s="23" t="s">
        <v>300</v>
      </c>
      <c r="C294" s="34" t="s">
        <v>15</v>
      </c>
      <c r="D294" s="344">
        <v>3</v>
      </c>
      <c r="E294" s="545"/>
      <c r="F294" s="540"/>
      <c r="G294" s="27"/>
      <c r="H294" s="27"/>
      <c r="I294" s="27"/>
      <c r="J294" s="28"/>
      <c r="K294" s="28"/>
      <c r="L294" s="28" t="s">
        <v>291</v>
      </c>
    </row>
    <row r="295" spans="1:12" ht="51" x14ac:dyDescent="0.25">
      <c r="A295" s="22">
        <v>14</v>
      </c>
      <c r="B295" s="436" t="s">
        <v>301</v>
      </c>
      <c r="C295" s="34" t="s">
        <v>15</v>
      </c>
      <c r="D295" s="344">
        <v>1</v>
      </c>
      <c r="E295" s="545"/>
      <c r="F295" s="540"/>
      <c r="G295" s="27"/>
      <c r="H295" s="27"/>
      <c r="I295" s="27"/>
      <c r="J295" s="28"/>
      <c r="K295" s="28"/>
      <c r="L295" s="28" t="s">
        <v>291</v>
      </c>
    </row>
    <row r="296" spans="1:12" ht="102.75" customHeight="1" x14ac:dyDescent="0.25">
      <c r="A296" s="22">
        <v>15</v>
      </c>
      <c r="B296" s="23" t="s">
        <v>302</v>
      </c>
      <c r="C296" s="34" t="s">
        <v>15</v>
      </c>
      <c r="D296" s="344">
        <v>1</v>
      </c>
      <c r="E296" s="545"/>
      <c r="F296" s="540"/>
      <c r="G296" s="27"/>
      <c r="H296" s="27"/>
      <c r="I296" s="27"/>
      <c r="J296" s="28"/>
      <c r="K296" s="28"/>
      <c r="L296" s="28" t="s">
        <v>291</v>
      </c>
    </row>
    <row r="297" spans="1:12" ht="84.75" customHeight="1" x14ac:dyDescent="0.25">
      <c r="A297" s="22">
        <v>16</v>
      </c>
      <c r="B297" s="436" t="s">
        <v>303</v>
      </c>
      <c r="C297" s="34" t="s">
        <v>15</v>
      </c>
      <c r="D297" s="344">
        <v>1</v>
      </c>
      <c r="E297" s="545"/>
      <c r="F297" s="540"/>
      <c r="G297" s="27"/>
      <c r="H297" s="27"/>
      <c r="I297" s="27"/>
      <c r="J297" s="28"/>
      <c r="K297" s="28"/>
      <c r="L297" s="28" t="s">
        <v>291</v>
      </c>
    </row>
    <row r="298" spans="1:12" ht="93.75" customHeight="1" x14ac:dyDescent="0.25">
      <c r="A298" s="22">
        <v>17</v>
      </c>
      <c r="B298" s="23" t="s">
        <v>304</v>
      </c>
      <c r="C298" s="34" t="s">
        <v>15</v>
      </c>
      <c r="D298" s="344">
        <v>1</v>
      </c>
      <c r="E298" s="546"/>
      <c r="F298" s="540"/>
      <c r="G298" s="27"/>
      <c r="H298" s="27"/>
      <c r="I298" s="27"/>
      <c r="J298" s="28"/>
      <c r="K298" s="28"/>
      <c r="L298" s="28" t="s">
        <v>291</v>
      </c>
    </row>
    <row r="299" spans="1:12" ht="59.25" customHeight="1" x14ac:dyDescent="0.25">
      <c r="A299" s="22">
        <v>18</v>
      </c>
      <c r="B299" s="436" t="s">
        <v>305</v>
      </c>
      <c r="C299" s="34" t="s">
        <v>15</v>
      </c>
      <c r="D299" s="344">
        <v>5</v>
      </c>
      <c r="E299" s="546"/>
      <c r="F299" s="540"/>
      <c r="G299" s="27"/>
      <c r="H299" s="27"/>
      <c r="I299" s="27"/>
      <c r="J299" s="28"/>
      <c r="K299" s="28"/>
      <c r="L299" s="28" t="s">
        <v>291</v>
      </c>
    </row>
    <row r="300" spans="1:12" ht="68.25" customHeight="1" x14ac:dyDescent="0.25">
      <c r="A300" s="22">
        <v>19</v>
      </c>
      <c r="B300" s="23" t="s">
        <v>306</v>
      </c>
      <c r="C300" s="34" t="s">
        <v>15</v>
      </c>
      <c r="D300" s="344">
        <v>1</v>
      </c>
      <c r="E300" s="546"/>
      <c r="F300" s="540"/>
      <c r="G300" s="27"/>
      <c r="H300" s="27"/>
      <c r="I300" s="27"/>
      <c r="J300" s="28"/>
      <c r="K300" s="28"/>
      <c r="L300" s="28" t="s">
        <v>291</v>
      </c>
    </row>
    <row r="301" spans="1:12" ht="92.25" customHeight="1" x14ac:dyDescent="0.25">
      <c r="A301" s="22">
        <v>20</v>
      </c>
      <c r="B301" s="436" t="s">
        <v>307</v>
      </c>
      <c r="C301" s="34" t="s">
        <v>15</v>
      </c>
      <c r="D301" s="344">
        <v>1</v>
      </c>
      <c r="E301" s="547"/>
      <c r="F301" s="540"/>
      <c r="G301" s="27"/>
      <c r="H301" s="27"/>
      <c r="I301" s="27"/>
      <c r="J301" s="28"/>
      <c r="K301" s="28"/>
      <c r="L301" s="28" t="s">
        <v>291</v>
      </c>
    </row>
    <row r="302" spans="1:12" ht="38.25" x14ac:dyDescent="0.25">
      <c r="A302" s="22">
        <v>21</v>
      </c>
      <c r="B302" s="436" t="s">
        <v>308</v>
      </c>
      <c r="C302" s="34" t="s">
        <v>15</v>
      </c>
      <c r="D302" s="344">
        <v>2</v>
      </c>
      <c r="E302" s="548"/>
      <c r="F302" s="540"/>
      <c r="G302" s="27"/>
      <c r="H302" s="27"/>
      <c r="I302" s="27"/>
      <c r="J302" s="28"/>
      <c r="K302" s="28"/>
      <c r="L302" s="28" t="s">
        <v>291</v>
      </c>
    </row>
    <row r="303" spans="1:12" x14ac:dyDescent="0.25">
      <c r="A303" s="29"/>
      <c r="B303" s="446"/>
      <c r="C303" s="29"/>
      <c r="D303" s="29"/>
      <c r="E303" s="443"/>
      <c r="F303" s="33"/>
      <c r="G303" s="469">
        <f>SUM(G282:G302)</f>
        <v>0</v>
      </c>
      <c r="H303" s="469">
        <f>SUM(H282:H302)</f>
        <v>0</v>
      </c>
      <c r="I303" s="469">
        <f>SUM(I282:I302)</f>
        <v>0</v>
      </c>
      <c r="J303" s="16"/>
      <c r="K303" s="16"/>
      <c r="L303" s="16"/>
    </row>
    <row r="304" spans="1:12" x14ac:dyDescent="0.25">
      <c r="A304" s="29"/>
      <c r="B304" s="16"/>
      <c r="C304" s="29"/>
      <c r="D304" s="29"/>
      <c r="E304" s="471"/>
      <c r="F304" s="471"/>
      <c r="G304" s="16"/>
      <c r="H304" s="16"/>
      <c r="I304" s="329"/>
      <c r="J304" s="16"/>
      <c r="K304" s="16"/>
      <c r="L304" s="16"/>
    </row>
    <row r="305" spans="1:12" x14ac:dyDescent="0.25">
      <c r="A305" s="29"/>
      <c r="B305" s="16"/>
      <c r="C305" s="29"/>
      <c r="D305" s="29"/>
      <c r="E305" s="471"/>
      <c r="F305" s="471"/>
      <c r="G305" s="16"/>
      <c r="H305" s="16"/>
      <c r="I305" s="16"/>
      <c r="J305" s="16"/>
      <c r="K305" s="16"/>
      <c r="L305" s="16"/>
    </row>
    <row r="306" spans="1:12" x14ac:dyDescent="0.25">
      <c r="A306" s="29"/>
      <c r="B306" s="16"/>
      <c r="C306" s="29"/>
      <c r="D306" s="29"/>
      <c r="E306" s="471"/>
      <c r="F306" s="471"/>
      <c r="G306" s="16"/>
      <c r="H306" s="16"/>
      <c r="I306" s="16"/>
      <c r="J306" s="16"/>
      <c r="K306" s="16"/>
      <c r="L306" s="16"/>
    </row>
    <row r="307" spans="1:12" x14ac:dyDescent="0.25">
      <c r="A307" s="551" t="s">
        <v>337</v>
      </c>
      <c r="B307" s="551"/>
      <c r="C307" s="551"/>
      <c r="D307" s="551"/>
      <c r="E307" s="551"/>
      <c r="F307" s="551"/>
      <c r="G307" s="551"/>
      <c r="H307" s="551"/>
      <c r="I307" s="551"/>
      <c r="J307" s="16"/>
      <c r="K307" s="16"/>
      <c r="L307" s="16"/>
    </row>
    <row r="308" spans="1:12" ht="50.25" customHeight="1" x14ac:dyDescent="0.25">
      <c r="A308" s="17" t="s">
        <v>3</v>
      </c>
      <c r="B308" s="479" t="s">
        <v>4</v>
      </c>
      <c r="C308" s="17" t="s">
        <v>5</v>
      </c>
      <c r="D308" s="17" t="s">
        <v>289</v>
      </c>
      <c r="E308" s="17" t="s">
        <v>288</v>
      </c>
      <c r="F308" s="19" t="s">
        <v>290</v>
      </c>
      <c r="G308" s="17" t="s">
        <v>9</v>
      </c>
      <c r="H308" s="17" t="s">
        <v>10</v>
      </c>
      <c r="I308" s="21" t="s">
        <v>11</v>
      </c>
      <c r="J308" s="21" t="s">
        <v>12</v>
      </c>
      <c r="K308" s="21" t="s">
        <v>13</v>
      </c>
      <c r="L308" s="21" t="s">
        <v>14</v>
      </c>
    </row>
    <row r="309" spans="1:12" ht="77.25" customHeight="1" x14ac:dyDescent="0.25">
      <c r="A309" s="482">
        <v>1</v>
      </c>
      <c r="B309" s="483" t="s">
        <v>309</v>
      </c>
      <c r="C309" s="233" t="s">
        <v>15</v>
      </c>
      <c r="D309" s="344">
        <v>70</v>
      </c>
      <c r="E309" s="34"/>
      <c r="F309" s="540"/>
      <c r="G309" s="27"/>
      <c r="H309" s="27"/>
      <c r="I309" s="27"/>
      <c r="J309" s="28"/>
      <c r="K309" s="28"/>
      <c r="L309" s="28" t="s">
        <v>291</v>
      </c>
    </row>
    <row r="310" spans="1:12" x14ac:dyDescent="0.25">
      <c r="A310" s="29"/>
      <c r="C310" s="29"/>
      <c r="D310" s="29"/>
      <c r="E310" s="32"/>
      <c r="F310" s="33"/>
      <c r="G310" s="469">
        <f>SUM(G309:G309)</f>
        <v>0</v>
      </c>
      <c r="H310" s="469">
        <f>SUM(H309:H309)</f>
        <v>0</v>
      </c>
      <c r="I310" s="469">
        <f>SUM(I309:I309)</f>
        <v>0</v>
      </c>
      <c r="J310" s="16"/>
      <c r="K310" s="16"/>
      <c r="L310" s="16"/>
    </row>
    <row r="311" spans="1:12" x14ac:dyDescent="0.25">
      <c r="A311" s="29"/>
      <c r="C311" s="29"/>
      <c r="D311" s="29"/>
      <c r="E311" s="471"/>
      <c r="F311" s="471"/>
      <c r="G311" s="16"/>
      <c r="H311" s="16"/>
      <c r="I311" s="16"/>
      <c r="J311" s="16"/>
      <c r="K311" s="16"/>
      <c r="L311" s="16"/>
    </row>
    <row r="312" spans="1:12" x14ac:dyDescent="0.25">
      <c r="A312" s="29"/>
      <c r="B312" s="16"/>
      <c r="C312" s="29"/>
      <c r="D312" s="484"/>
      <c r="E312" s="485"/>
      <c r="F312" s="485"/>
      <c r="G312" s="486"/>
      <c r="H312" s="486"/>
      <c r="I312" s="486"/>
      <c r="J312" s="486"/>
      <c r="K312" s="486"/>
      <c r="L312" s="16"/>
    </row>
    <row r="313" spans="1:12" x14ac:dyDescent="0.25">
      <c r="A313" s="29"/>
      <c r="B313" s="16"/>
      <c r="C313" s="29"/>
      <c r="D313" s="29"/>
      <c r="E313" s="471"/>
      <c r="F313" s="471"/>
      <c r="G313" s="16"/>
      <c r="H313" s="16"/>
      <c r="I313" s="16"/>
      <c r="J313" s="16"/>
      <c r="K313" s="16"/>
      <c r="L313" s="16"/>
    </row>
    <row r="314" spans="1:12" x14ac:dyDescent="0.25">
      <c r="A314" s="564" t="s">
        <v>338</v>
      </c>
      <c r="B314" s="565"/>
      <c r="C314" s="565"/>
      <c r="D314" s="565"/>
      <c r="E314" s="565"/>
      <c r="F314" s="565"/>
      <c r="G314" s="487"/>
      <c r="H314" s="487"/>
      <c r="I314" s="16"/>
      <c r="J314" s="16"/>
      <c r="K314" s="16"/>
      <c r="L314" s="16"/>
    </row>
    <row r="315" spans="1:12" ht="38.25" x14ac:dyDescent="0.25">
      <c r="A315" s="488" t="s">
        <v>3</v>
      </c>
      <c r="B315" s="489" t="s">
        <v>4</v>
      </c>
      <c r="C315" s="490" t="s">
        <v>5</v>
      </c>
      <c r="D315" s="17" t="s">
        <v>289</v>
      </c>
      <c r="E315" s="537" t="s">
        <v>288</v>
      </c>
      <c r="F315" s="19" t="s">
        <v>290</v>
      </c>
      <c r="G315" s="17" t="s">
        <v>9</v>
      </c>
      <c r="H315" s="17" t="s">
        <v>10</v>
      </c>
      <c r="I315" s="21" t="s">
        <v>11</v>
      </c>
      <c r="J315" s="491" t="s">
        <v>12</v>
      </c>
      <c r="K315" s="492" t="s">
        <v>13</v>
      </c>
      <c r="L315" s="21" t="s">
        <v>14</v>
      </c>
    </row>
    <row r="316" spans="1:12" ht="91.5" customHeight="1" x14ac:dyDescent="0.25">
      <c r="A316" s="493">
        <v>1</v>
      </c>
      <c r="B316" s="495" t="s">
        <v>310</v>
      </c>
      <c r="C316" s="494" t="s">
        <v>15</v>
      </c>
      <c r="D316" s="344">
        <v>10</v>
      </c>
      <c r="E316" s="34"/>
      <c r="F316" s="540"/>
      <c r="G316" s="27"/>
      <c r="H316" s="27"/>
      <c r="I316" s="27"/>
      <c r="J316" s="495"/>
      <c r="K316" s="496"/>
      <c r="L316" s="28" t="s">
        <v>291</v>
      </c>
    </row>
    <row r="317" spans="1:12" ht="74.25" customHeight="1" x14ac:dyDescent="0.25">
      <c r="A317" s="497">
        <v>2</v>
      </c>
      <c r="B317" s="495" t="s">
        <v>311</v>
      </c>
      <c r="C317" s="494" t="s">
        <v>15</v>
      </c>
      <c r="D317" s="344">
        <v>380</v>
      </c>
      <c r="E317" s="34"/>
      <c r="F317" s="540"/>
      <c r="G317" s="27"/>
      <c r="H317" s="27"/>
      <c r="I317" s="27"/>
      <c r="J317" s="495"/>
      <c r="K317" s="496"/>
      <c r="L317" s="28" t="s">
        <v>291</v>
      </c>
    </row>
    <row r="318" spans="1:12" x14ac:dyDescent="0.25">
      <c r="A318" s="498"/>
      <c r="B318" s="499"/>
      <c r="C318" s="498"/>
      <c r="D318" s="500"/>
      <c r="E318" s="501"/>
      <c r="F318" s="502"/>
      <c r="G318" s="469">
        <f>SUM(G316:G317)</f>
        <v>0</v>
      </c>
      <c r="H318" s="469">
        <f>SUM(H316:H317)</f>
        <v>0</v>
      </c>
      <c r="I318" s="469">
        <f>SUM(I316:I317)</f>
        <v>0</v>
      </c>
      <c r="J318" s="487"/>
      <c r="K318" s="487"/>
      <c r="L318" s="16"/>
    </row>
    <row r="319" spans="1:12" x14ac:dyDescent="0.25">
      <c r="A319" s="498"/>
      <c r="B319" s="499"/>
      <c r="C319" s="498"/>
      <c r="D319" s="500"/>
      <c r="E319" s="487"/>
      <c r="F319" s="487"/>
      <c r="G319" s="487"/>
      <c r="H319" s="487"/>
      <c r="I319" s="329"/>
      <c r="J319" s="487"/>
      <c r="K319" s="487"/>
      <c r="L319" s="16"/>
    </row>
    <row r="320" spans="1:12" x14ac:dyDescent="0.25">
      <c r="A320" s="29"/>
      <c r="B320" s="16"/>
      <c r="C320" s="29"/>
      <c r="D320" s="29"/>
      <c r="E320" s="471"/>
      <c r="F320" s="471"/>
      <c r="G320" s="16"/>
      <c r="H320" s="16"/>
      <c r="I320" s="16"/>
      <c r="J320" s="16"/>
      <c r="K320" s="16"/>
      <c r="L320" s="16"/>
    </row>
    <row r="321" spans="1:12" x14ac:dyDescent="0.25">
      <c r="A321" s="29"/>
      <c r="B321" s="16"/>
      <c r="C321" s="503"/>
      <c r="D321" s="29"/>
      <c r="E321" s="471"/>
      <c r="F321" s="471"/>
      <c r="G321" s="16"/>
      <c r="H321" s="16"/>
      <c r="I321" s="16"/>
      <c r="J321" s="16"/>
      <c r="K321" s="16"/>
      <c r="L321" s="16"/>
    </row>
    <row r="322" spans="1:12" x14ac:dyDescent="0.25">
      <c r="A322" s="566" t="s">
        <v>339</v>
      </c>
      <c r="B322" s="566"/>
      <c r="C322" s="566"/>
      <c r="D322" s="566"/>
      <c r="E322" s="566"/>
      <c r="F322" s="566"/>
      <c r="G322" s="566"/>
      <c r="H322" s="566"/>
      <c r="I322" s="566"/>
      <c r="J322" s="16"/>
      <c r="K322" s="16"/>
      <c r="L322" s="16"/>
    </row>
    <row r="323" spans="1:12" ht="38.25" x14ac:dyDescent="0.25">
      <c r="A323" s="17" t="s">
        <v>3</v>
      </c>
      <c r="B323" s="504" t="s">
        <v>4</v>
      </c>
      <c r="C323" s="17" t="s">
        <v>5</v>
      </c>
      <c r="D323" s="17" t="s">
        <v>289</v>
      </c>
      <c r="E323" s="17" t="s">
        <v>345</v>
      </c>
      <c r="F323" s="19" t="s">
        <v>290</v>
      </c>
      <c r="G323" s="17" t="s">
        <v>9</v>
      </c>
      <c r="H323" s="17" t="s">
        <v>10</v>
      </c>
      <c r="I323" s="21" t="s">
        <v>11</v>
      </c>
      <c r="J323" s="491" t="s">
        <v>12</v>
      </c>
      <c r="K323" s="492" t="s">
        <v>13</v>
      </c>
      <c r="L323" s="21" t="s">
        <v>14</v>
      </c>
    </row>
    <row r="324" spans="1:12" ht="121.5" customHeight="1" x14ac:dyDescent="0.25">
      <c r="A324" s="34">
        <v>1</v>
      </c>
      <c r="B324" s="513" t="s">
        <v>312</v>
      </c>
      <c r="C324" s="34" t="s">
        <v>15</v>
      </c>
      <c r="D324" s="34">
        <v>8</v>
      </c>
      <c r="E324" s="34"/>
      <c r="F324" s="540"/>
      <c r="G324" s="27"/>
      <c r="H324" s="27"/>
      <c r="I324" s="27"/>
      <c r="J324" s="28"/>
      <c r="K324" s="496"/>
      <c r="L324" s="28" t="s">
        <v>291</v>
      </c>
    </row>
    <row r="325" spans="1:12" ht="97.5" customHeight="1" x14ac:dyDescent="0.25">
      <c r="A325" s="34">
        <v>2</v>
      </c>
      <c r="B325" s="513" t="s">
        <v>313</v>
      </c>
      <c r="C325" s="34" t="s">
        <v>15</v>
      </c>
      <c r="D325" s="34">
        <v>5</v>
      </c>
      <c r="E325" s="468"/>
      <c r="F325" s="540"/>
      <c r="G325" s="27"/>
      <c r="H325" s="27"/>
      <c r="I325" s="27"/>
      <c r="J325" s="28"/>
      <c r="K325" s="496"/>
      <c r="L325" s="28" t="s">
        <v>291</v>
      </c>
    </row>
    <row r="326" spans="1:12" ht="124.5" customHeight="1" x14ac:dyDescent="0.25">
      <c r="A326" s="34">
        <v>3</v>
      </c>
      <c r="B326" s="513" t="s">
        <v>314</v>
      </c>
      <c r="C326" s="34" t="s">
        <v>15</v>
      </c>
      <c r="D326" s="34">
        <v>6</v>
      </c>
      <c r="E326" s="468"/>
      <c r="F326" s="540"/>
      <c r="G326" s="27"/>
      <c r="H326" s="27"/>
      <c r="I326" s="27"/>
      <c r="J326" s="16"/>
      <c r="K326" s="496"/>
      <c r="L326" s="28" t="s">
        <v>291</v>
      </c>
    </row>
    <row r="327" spans="1:12" ht="57" x14ac:dyDescent="0.25">
      <c r="A327" s="34">
        <v>4</v>
      </c>
      <c r="B327" s="513" t="s">
        <v>315</v>
      </c>
      <c r="C327" s="34" t="s">
        <v>15</v>
      </c>
      <c r="D327" s="34">
        <v>2</v>
      </c>
      <c r="E327" s="34"/>
      <c r="F327" s="540"/>
      <c r="G327" s="27"/>
      <c r="H327" s="27"/>
      <c r="I327" s="27"/>
      <c r="J327" s="16"/>
      <c r="K327" s="496"/>
      <c r="L327" s="28" t="s">
        <v>291</v>
      </c>
    </row>
    <row r="328" spans="1:12" ht="185.25" x14ac:dyDescent="0.25">
      <c r="A328" s="34">
        <v>5</v>
      </c>
      <c r="B328" s="513" t="s">
        <v>316</v>
      </c>
      <c r="C328" s="34" t="s">
        <v>15</v>
      </c>
      <c r="D328" s="505">
        <v>5</v>
      </c>
      <c r="E328" s="505"/>
      <c r="F328" s="540"/>
      <c r="G328" s="27"/>
      <c r="H328" s="27"/>
      <c r="I328" s="27"/>
      <c r="J328" s="28"/>
      <c r="K328" s="506"/>
      <c r="L328" s="28" t="s">
        <v>291</v>
      </c>
    </row>
    <row r="329" spans="1:12" ht="156.75" x14ac:dyDescent="0.25">
      <c r="A329" s="34">
        <v>6</v>
      </c>
      <c r="B329" s="513" t="s">
        <v>317</v>
      </c>
      <c r="C329" s="34" t="s">
        <v>15</v>
      </c>
      <c r="D329" s="34">
        <v>3</v>
      </c>
      <c r="E329" s="34"/>
      <c r="F329" s="549"/>
      <c r="G329" s="27"/>
      <c r="H329" s="27"/>
      <c r="I329" s="27"/>
      <c r="J329" s="28"/>
      <c r="K329" s="506"/>
      <c r="L329" s="28" t="s">
        <v>291</v>
      </c>
    </row>
    <row r="330" spans="1:12" ht="121.5" customHeight="1" x14ac:dyDescent="0.25">
      <c r="A330" s="34">
        <v>7</v>
      </c>
      <c r="B330" s="513" t="s">
        <v>318</v>
      </c>
      <c r="C330" s="34" t="s">
        <v>15</v>
      </c>
      <c r="D330" s="34">
        <v>3</v>
      </c>
      <c r="E330" s="34"/>
      <c r="F330" s="549"/>
      <c r="G330" s="27"/>
      <c r="H330" s="27"/>
      <c r="I330" s="27"/>
      <c r="J330" s="28"/>
      <c r="K330" s="506"/>
      <c r="L330" s="28" t="s">
        <v>291</v>
      </c>
    </row>
    <row r="331" spans="1:12" ht="114" x14ac:dyDescent="0.25">
      <c r="A331" s="34">
        <v>8</v>
      </c>
      <c r="B331" s="513" t="s">
        <v>319</v>
      </c>
      <c r="C331" s="34" t="s">
        <v>15</v>
      </c>
      <c r="D331" s="34">
        <v>2</v>
      </c>
      <c r="E331" s="34"/>
      <c r="F331" s="549"/>
      <c r="G331" s="27"/>
      <c r="H331" s="27"/>
      <c r="I331" s="27"/>
      <c r="J331" s="28"/>
      <c r="K331" s="506"/>
      <c r="L331" s="28" t="s">
        <v>291</v>
      </c>
    </row>
    <row r="332" spans="1:12" ht="142.5" x14ac:dyDescent="0.25">
      <c r="A332" s="34">
        <v>9</v>
      </c>
      <c r="B332" s="513" t="s">
        <v>320</v>
      </c>
      <c r="C332" s="34" t="s">
        <v>15</v>
      </c>
      <c r="D332" s="507">
        <v>15</v>
      </c>
      <c r="E332" s="507"/>
      <c r="F332" s="540"/>
      <c r="G332" s="27"/>
      <c r="H332" s="27"/>
      <c r="I332" s="27"/>
      <c r="J332" s="28"/>
      <c r="K332" s="506"/>
      <c r="L332" s="28" t="s">
        <v>291</v>
      </c>
    </row>
    <row r="333" spans="1:12" ht="85.5" x14ac:dyDescent="0.25">
      <c r="A333" s="34">
        <v>10</v>
      </c>
      <c r="B333" s="514" t="s">
        <v>321</v>
      </c>
      <c r="C333" s="34" t="s">
        <v>15</v>
      </c>
      <c r="D333" s="34">
        <v>1</v>
      </c>
      <c r="E333" s="34"/>
      <c r="F333" s="540"/>
      <c r="G333" s="27"/>
      <c r="H333" s="27"/>
      <c r="I333" s="27"/>
      <c r="J333" s="28"/>
      <c r="K333" s="506"/>
      <c r="L333" s="28" t="s">
        <v>291</v>
      </c>
    </row>
    <row r="334" spans="1:12" ht="81.75" customHeight="1" x14ac:dyDescent="0.25">
      <c r="A334" s="34">
        <v>11</v>
      </c>
      <c r="B334" s="515" t="s">
        <v>322</v>
      </c>
      <c r="C334" s="34" t="s">
        <v>15</v>
      </c>
      <c r="D334" s="34">
        <v>1</v>
      </c>
      <c r="E334" s="34"/>
      <c r="F334" s="540"/>
      <c r="G334" s="27"/>
      <c r="H334" s="27"/>
      <c r="I334" s="27"/>
      <c r="J334" s="28"/>
      <c r="K334" s="506"/>
      <c r="L334" s="28" t="s">
        <v>291</v>
      </c>
    </row>
    <row r="335" spans="1:12" ht="72.75" customHeight="1" x14ac:dyDescent="0.25">
      <c r="A335" s="34">
        <v>12</v>
      </c>
      <c r="B335" s="513" t="s">
        <v>323</v>
      </c>
      <c r="C335" s="34" t="s">
        <v>15</v>
      </c>
      <c r="D335" s="34">
        <v>1</v>
      </c>
      <c r="E335" s="34"/>
      <c r="F335" s="540"/>
      <c r="G335" s="27"/>
      <c r="H335" s="27"/>
      <c r="I335" s="27"/>
      <c r="J335" s="28"/>
      <c r="K335" s="506"/>
      <c r="L335" s="28" t="s">
        <v>291</v>
      </c>
    </row>
    <row r="336" spans="1:12" ht="85.5" x14ac:dyDescent="0.25">
      <c r="A336" s="34">
        <v>13</v>
      </c>
      <c r="B336" s="513" t="s">
        <v>324</v>
      </c>
      <c r="C336" s="34" t="s">
        <v>15</v>
      </c>
      <c r="D336" s="34">
        <v>1</v>
      </c>
      <c r="E336" s="34"/>
      <c r="F336" s="540"/>
      <c r="G336" s="27"/>
      <c r="H336" s="27"/>
      <c r="I336" s="27"/>
      <c r="J336" s="28"/>
      <c r="K336" s="506"/>
      <c r="L336" s="28" t="s">
        <v>291</v>
      </c>
    </row>
    <row r="337" spans="1:12" x14ac:dyDescent="0.25">
      <c r="A337" s="34">
        <v>14</v>
      </c>
      <c r="B337" s="516" t="s">
        <v>325</v>
      </c>
      <c r="C337" s="34" t="s">
        <v>15</v>
      </c>
      <c r="D337" s="34">
        <v>10</v>
      </c>
      <c r="E337" s="34"/>
      <c r="F337" s="540"/>
      <c r="G337" s="27"/>
      <c r="H337" s="27"/>
      <c r="I337" s="27"/>
      <c r="J337" s="28"/>
      <c r="K337" s="506"/>
      <c r="L337" s="28" t="s">
        <v>291</v>
      </c>
    </row>
    <row r="338" spans="1:12" ht="105" customHeight="1" x14ac:dyDescent="0.25">
      <c r="A338" s="34">
        <v>15</v>
      </c>
      <c r="B338" s="513" t="s">
        <v>326</v>
      </c>
      <c r="C338" s="34" t="s">
        <v>15</v>
      </c>
      <c r="D338" s="34">
        <v>4</v>
      </c>
      <c r="E338" s="34"/>
      <c r="F338" s="540"/>
      <c r="G338" s="27"/>
      <c r="H338" s="27"/>
      <c r="I338" s="27"/>
      <c r="J338" s="28"/>
      <c r="K338" s="506"/>
      <c r="L338" s="28" t="s">
        <v>291</v>
      </c>
    </row>
    <row r="339" spans="1:12" ht="142.5" x14ac:dyDescent="0.25">
      <c r="A339" s="34">
        <v>16</v>
      </c>
      <c r="B339" s="513" t="s">
        <v>327</v>
      </c>
      <c r="C339" s="34" t="s">
        <v>15</v>
      </c>
      <c r="D339" s="34">
        <v>15</v>
      </c>
      <c r="E339" s="34"/>
      <c r="F339" s="540"/>
      <c r="G339" s="27"/>
      <c r="H339" s="27"/>
      <c r="I339" s="27"/>
      <c r="J339" s="28"/>
      <c r="K339" s="506"/>
      <c r="L339" s="28" t="s">
        <v>291</v>
      </c>
    </row>
    <row r="340" spans="1:12" x14ac:dyDescent="0.25">
      <c r="A340" s="29"/>
      <c r="B340" s="16"/>
      <c r="C340" s="29"/>
      <c r="D340" s="29"/>
      <c r="E340" s="471"/>
      <c r="F340" s="471"/>
      <c r="G340" s="469">
        <f>SUM(G324:G339)</f>
        <v>0</v>
      </c>
      <c r="H340" s="469">
        <f>SUM(H324:H339)</f>
        <v>0</v>
      </c>
      <c r="I340" s="469">
        <f>SUM(I324:I339)</f>
        <v>0</v>
      </c>
      <c r="J340" s="16"/>
      <c r="K340" s="16"/>
      <c r="L340" s="16"/>
    </row>
    <row r="341" spans="1:12" x14ac:dyDescent="0.25">
      <c r="A341" s="29"/>
      <c r="B341" s="16"/>
      <c r="C341" s="29"/>
      <c r="D341" s="29"/>
      <c r="E341" s="471"/>
      <c r="F341" s="471"/>
      <c r="G341" s="16"/>
      <c r="H341" s="16"/>
      <c r="I341" s="329"/>
      <c r="J341" s="16"/>
      <c r="K341" s="16"/>
      <c r="L341" s="16"/>
    </row>
    <row r="342" spans="1:12" x14ac:dyDescent="0.25">
      <c r="A342" s="551" t="s">
        <v>340</v>
      </c>
      <c r="B342" s="551"/>
      <c r="C342" s="551"/>
      <c r="D342" s="551"/>
      <c r="E342" s="551"/>
      <c r="F342" s="551"/>
      <c r="G342" s="551"/>
      <c r="H342" s="551"/>
      <c r="I342" s="551"/>
      <c r="J342" s="16"/>
      <c r="K342" s="16"/>
      <c r="L342" s="16"/>
    </row>
    <row r="343" spans="1:12" ht="38.25" x14ac:dyDescent="0.25">
      <c r="A343" s="17" t="s">
        <v>3</v>
      </c>
      <c r="B343" s="479" t="s">
        <v>4</v>
      </c>
      <c r="C343" s="17" t="s">
        <v>5</v>
      </c>
      <c r="D343" s="17" t="s">
        <v>289</v>
      </c>
      <c r="E343" s="17" t="s">
        <v>345</v>
      </c>
      <c r="F343" s="19" t="s">
        <v>290</v>
      </c>
      <c r="G343" s="17" t="s">
        <v>9</v>
      </c>
      <c r="H343" s="17" t="s">
        <v>10</v>
      </c>
      <c r="I343" s="21" t="s">
        <v>11</v>
      </c>
      <c r="J343" s="21" t="s">
        <v>12</v>
      </c>
      <c r="K343" s="21" t="s">
        <v>13</v>
      </c>
      <c r="L343" s="21" t="s">
        <v>14</v>
      </c>
    </row>
    <row r="344" spans="1:12" ht="104.25" customHeight="1" x14ac:dyDescent="0.25">
      <c r="A344" s="508">
        <v>1</v>
      </c>
      <c r="B344" s="436" t="s">
        <v>328</v>
      </c>
      <c r="C344" s="34" t="s">
        <v>15</v>
      </c>
      <c r="D344" s="344">
        <v>200</v>
      </c>
      <c r="E344" s="538"/>
      <c r="F344" s="540"/>
      <c r="G344" s="27"/>
      <c r="H344" s="27"/>
      <c r="I344" s="27"/>
      <c r="J344" s="28"/>
      <c r="K344" s="28"/>
      <c r="L344" s="28" t="s">
        <v>329</v>
      </c>
    </row>
    <row r="345" spans="1:12" ht="96" customHeight="1" x14ac:dyDescent="0.25">
      <c r="A345" s="509">
        <v>2</v>
      </c>
      <c r="B345" s="436" t="s">
        <v>342</v>
      </c>
      <c r="C345" s="34" t="s">
        <v>15</v>
      </c>
      <c r="D345" s="344">
        <v>20</v>
      </c>
      <c r="E345" s="538"/>
      <c r="F345" s="540"/>
      <c r="G345" s="27"/>
      <c r="H345" s="27"/>
      <c r="I345" s="27"/>
      <c r="J345" s="28"/>
      <c r="K345" s="28"/>
      <c r="L345" s="28" t="s">
        <v>329</v>
      </c>
    </row>
    <row r="346" spans="1:12" x14ac:dyDescent="0.25">
      <c r="A346" s="29"/>
      <c r="B346" s="446"/>
      <c r="C346" s="29"/>
      <c r="D346" s="29"/>
      <c r="E346" s="32"/>
      <c r="F346" s="33"/>
      <c r="G346" s="469">
        <f>SUM(G344:G345)</f>
        <v>0</v>
      </c>
      <c r="H346" s="469">
        <f>SUM(H344:H345)</f>
        <v>0</v>
      </c>
      <c r="I346" s="469">
        <f>SUM(I344:I345)</f>
        <v>0</v>
      </c>
      <c r="J346" s="16"/>
      <c r="K346" s="16"/>
      <c r="L346" s="16"/>
    </row>
    <row r="347" spans="1:12" x14ac:dyDescent="0.25">
      <c r="A347" s="29"/>
      <c r="B347" s="16"/>
      <c r="C347" s="29"/>
      <c r="D347" s="29"/>
      <c r="E347" s="471"/>
      <c r="F347" s="471"/>
      <c r="G347" s="16"/>
      <c r="H347" s="16"/>
      <c r="I347" s="329"/>
      <c r="J347" s="16"/>
      <c r="K347" s="16"/>
      <c r="L347" s="16"/>
    </row>
    <row r="348" spans="1:12" x14ac:dyDescent="0.25">
      <c r="A348" s="29"/>
      <c r="B348" s="16"/>
      <c r="C348" s="29"/>
      <c r="D348" s="29"/>
      <c r="E348" s="471"/>
      <c r="F348" s="471"/>
      <c r="G348" s="16"/>
      <c r="H348" s="16"/>
      <c r="I348" s="16"/>
      <c r="J348" s="16"/>
      <c r="K348" s="16"/>
      <c r="L348" s="16"/>
    </row>
    <row r="349" spans="1:12" x14ac:dyDescent="0.25">
      <c r="A349" s="29"/>
      <c r="B349" s="16"/>
      <c r="C349" s="29"/>
      <c r="D349" s="29"/>
      <c r="E349" s="471"/>
      <c r="F349" s="471"/>
      <c r="G349" s="16"/>
      <c r="H349" s="16"/>
      <c r="I349" s="16"/>
      <c r="J349" s="16"/>
      <c r="K349" s="16"/>
      <c r="L349" s="16"/>
    </row>
    <row r="350" spans="1:12" x14ac:dyDescent="0.25">
      <c r="A350" s="551" t="s">
        <v>341</v>
      </c>
      <c r="B350" s="551"/>
      <c r="C350" s="551"/>
      <c r="D350" s="551"/>
      <c r="E350" s="551"/>
      <c r="F350" s="551"/>
      <c r="G350" s="551"/>
      <c r="H350" s="551"/>
      <c r="I350" s="551"/>
      <c r="J350" s="16"/>
      <c r="K350" s="16"/>
      <c r="L350" s="16"/>
    </row>
    <row r="351" spans="1:12" ht="38.25" x14ac:dyDescent="0.25">
      <c r="A351" s="17" t="s">
        <v>3</v>
      </c>
      <c r="B351" s="504" t="s">
        <v>4</v>
      </c>
      <c r="C351" s="17" t="s">
        <v>5</v>
      </c>
      <c r="D351" s="17" t="s">
        <v>289</v>
      </c>
      <c r="E351" s="17" t="s">
        <v>345</v>
      </c>
      <c r="F351" s="19" t="s">
        <v>290</v>
      </c>
      <c r="G351" s="17" t="s">
        <v>9</v>
      </c>
      <c r="H351" s="17" t="s">
        <v>10</v>
      </c>
      <c r="I351" s="21" t="s">
        <v>11</v>
      </c>
      <c r="J351" s="491" t="s">
        <v>12</v>
      </c>
      <c r="K351" s="492" t="s">
        <v>13</v>
      </c>
      <c r="L351" s="21" t="s">
        <v>14</v>
      </c>
    </row>
    <row r="352" spans="1:12" ht="28.5" customHeight="1" x14ac:dyDescent="0.25">
      <c r="A352" s="508">
        <v>1</v>
      </c>
      <c r="B352" s="170" t="s">
        <v>330</v>
      </c>
      <c r="C352" s="510" t="s">
        <v>15</v>
      </c>
      <c r="D352" s="344">
        <v>1200</v>
      </c>
      <c r="E352" s="34"/>
      <c r="F352" s="540"/>
      <c r="G352" s="27"/>
      <c r="H352" s="27"/>
      <c r="I352" s="27"/>
      <c r="J352" s="495"/>
      <c r="K352" s="496"/>
      <c r="L352" s="28" t="s">
        <v>329</v>
      </c>
    </row>
    <row r="353" spans="1:12" ht="25.5" x14ac:dyDescent="0.25">
      <c r="A353" s="511">
        <v>2</v>
      </c>
      <c r="B353" s="170" t="s">
        <v>331</v>
      </c>
      <c r="C353" s="512" t="s">
        <v>15</v>
      </c>
      <c r="D353" s="344">
        <v>650</v>
      </c>
      <c r="E353" s="34"/>
      <c r="F353" s="540"/>
      <c r="G353" s="27"/>
      <c r="H353" s="27"/>
      <c r="I353" s="27"/>
      <c r="J353" s="495"/>
      <c r="K353" s="496"/>
      <c r="L353" s="28" t="s">
        <v>329</v>
      </c>
    </row>
    <row r="354" spans="1:12" x14ac:dyDescent="0.25">
      <c r="A354" s="29"/>
      <c r="B354" s="446"/>
      <c r="C354" s="29"/>
      <c r="D354" s="29"/>
      <c r="E354" s="32"/>
      <c r="F354" s="33"/>
      <c r="G354" s="469">
        <f>SUM(G352:G353)</f>
        <v>0</v>
      </c>
      <c r="H354" s="469">
        <f>SUM(H352:H353)</f>
        <v>0</v>
      </c>
      <c r="I354" s="469">
        <f>SUM(I352:I353)</f>
        <v>0</v>
      </c>
      <c r="J354" s="16"/>
      <c r="K354" s="16"/>
      <c r="L354" s="16"/>
    </row>
    <row r="355" spans="1:12" x14ac:dyDescent="0.25">
      <c r="A355" s="29"/>
      <c r="B355" s="16"/>
      <c r="C355" s="29"/>
      <c r="D355" s="29"/>
      <c r="E355" s="471"/>
      <c r="F355" s="471"/>
      <c r="G355" s="16"/>
      <c r="H355" s="16"/>
      <c r="I355" s="16"/>
      <c r="J355" s="16"/>
      <c r="K355" s="16"/>
      <c r="L355" s="16"/>
    </row>
    <row r="356" spans="1:12" x14ac:dyDescent="0.25">
      <c r="A356" s="29"/>
      <c r="B356" s="16"/>
      <c r="C356" s="29"/>
      <c r="D356" s="29"/>
      <c r="E356" s="471"/>
      <c r="F356" s="471"/>
      <c r="G356" s="16"/>
      <c r="H356" s="16"/>
      <c r="I356" s="16"/>
      <c r="J356" s="16"/>
      <c r="K356" s="16"/>
      <c r="L356" s="16"/>
    </row>
  </sheetData>
  <autoFilter ref="A8:L217" xr:uid="{A4904A62-9A2A-4372-8341-D73EDF34BD38}"/>
  <mergeCells count="43">
    <mergeCell ref="J1:K1"/>
    <mergeCell ref="A350:I350"/>
    <mergeCell ref="A280:I280"/>
    <mergeCell ref="A307:I307"/>
    <mergeCell ref="A314:F314"/>
    <mergeCell ref="A322:I322"/>
    <mergeCell ref="A342:I342"/>
    <mergeCell ref="A244:H244"/>
    <mergeCell ref="A258:H258"/>
    <mergeCell ref="A274:H274"/>
    <mergeCell ref="A214:I214"/>
    <mergeCell ref="A173:I173"/>
    <mergeCell ref="A186:I186"/>
    <mergeCell ref="A190:I190"/>
    <mergeCell ref="A202:I202"/>
    <mergeCell ref="A206:I206"/>
    <mergeCell ref="A219:I219"/>
    <mergeCell ref="A157:I157"/>
    <mergeCell ref="A162:I162"/>
    <mergeCell ref="A166:I166"/>
    <mergeCell ref="A172:I172"/>
    <mergeCell ref="A210:I210"/>
    <mergeCell ref="A139:I139"/>
    <mergeCell ref="A150:I150"/>
    <mergeCell ref="A93:B93"/>
    <mergeCell ref="A99:I99"/>
    <mergeCell ref="A80:I80"/>
    <mergeCell ref="A135:I135"/>
    <mergeCell ref="B1:I1"/>
    <mergeCell ref="A7:I7"/>
    <mergeCell ref="A17:I17"/>
    <mergeCell ref="A118:I118"/>
    <mergeCell ref="A123:I123"/>
    <mergeCell ref="A22:I22"/>
    <mergeCell ref="A28:I28"/>
    <mergeCell ref="A34:I34"/>
    <mergeCell ref="A42:I42"/>
    <mergeCell ref="A59:I59"/>
    <mergeCell ref="A65:I65"/>
    <mergeCell ref="A69:I69"/>
    <mergeCell ref="A108:I108"/>
    <mergeCell ref="A76:I76"/>
    <mergeCell ref="A87:I87"/>
  </mergeCells>
  <phoneticPr fontId="18" type="noConversion"/>
  <dataValidations count="9">
    <dataValidation type="decimal" allowBlank="1" showInputMessage="1" showErrorMessage="1" error="zapisz jako 00,00" prompt="zapisz jako 00,00" sqref="F19:F20 F9:F10 F13:F14 E260:E267 E276 E246:E253 E324:E325 E352:E353 E316:E317 E344:E345 E309 E282:E303" xr:uid="{0ED7DEC8-5764-4D31-A4C4-B59D12C9A70C}">
      <formula1>0.01</formula1>
      <formula2>100000.99</formula2>
    </dataValidation>
    <dataValidation type="whole" allowBlank="1" showInputMessage="1" showErrorMessage="1" error="wpisz liczbę całkowitą" prompt="wpisz liczbę całkowitą" sqref="D49 D175:E175 D9:E10 D13:E13 D260:D267 D276 D246:D253" xr:uid="{B7E88B67-D74F-4641-B5CD-A504492658D6}">
      <formula1>1</formula1>
      <formula2>1000000</formula2>
    </dataValidation>
    <dataValidation type="list" allowBlank="1" showInputMessage="1" showErrorMessage="1" prompt="wybierz z listy" sqref="C37:C39 C61:C62" xr:uid="{8CAF2702-6DD7-4536-ABE2-36FC7A53FD91}">
      <formula1>#REF!</formula1>
    </dataValidation>
    <dataValidation type="decimal" allowBlank="1" showInputMessage="1" showErrorMessage="1" prompt="zapisz jako 00,00" sqref="F78 F71:F74 F62:F63" xr:uid="{B5DE1E94-8522-4BD9-AFFB-8B4CB72C1A32}">
      <formula1>0.01</formula1>
      <formula2>100000.99</formula2>
    </dataValidation>
    <dataValidation type="decimal" allowBlank="1" showInputMessage="1" showErrorMessage="1" prompt="wpisz liczbę całkowitą" sqref="D71:E73 D178:E183" xr:uid="{BCCD3BD8-8CDC-43C9-9C7B-572E7A810338}">
      <formula1>1</formula1>
      <formula2>1000000</formula2>
    </dataValidation>
    <dataValidation type="list" allowBlank="1" showInputMessage="1" showErrorMessage="1" error="wybierz z listy" prompt="wybierz z listy" sqref="C74 C276 C260:C266 C324:C339 C282:C302" xr:uid="{324E6D64-3BC5-4028-9C7B-623245362868}">
      <formula1>#REF!</formula1>
    </dataValidation>
    <dataValidation allowBlank="1" showInputMessage="1" showErrorMessage="1" error="wpisz liczbę całkowitą" prompt="wpisz liczbę całkowitą" sqref="D74:E74 D309 D352:D353 D344:D345 D316:D317 D282:D302" xr:uid="{5507B6E2-8F6E-436B-8A7F-FEC6F7796A92}"/>
    <dataValidation type="list" allowBlank="1" showInputMessage="1" showErrorMessage="1" error="wybierz z listy" prompt="wybierz z listy" sqref="C247:C253" xr:uid="{6FD73D7D-7578-4942-B31D-2351EFE94A13}">
      <formula1>$K$11:$K$15</formula1>
    </dataValidation>
    <dataValidation type="list" allowBlank="1" showInputMessage="1" showErrorMessage="1" error="wybierz z listy" prompt="wybierz z listy" sqref="G276" xr:uid="{B00D8076-5CBB-4162-BB87-84A1A19262EA}">
      <formula1>$J$8:$J$11</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3A78A-19CB-4902-8297-4B81C1487C72}">
  <dimension ref="A1:N110"/>
  <sheetViews>
    <sheetView zoomScale="80" zoomScaleNormal="80" workbookViewId="0">
      <selection activeCell="A7" sqref="A7:N110"/>
    </sheetView>
  </sheetViews>
  <sheetFormatPr defaultRowHeight="15" x14ac:dyDescent="0.25"/>
  <cols>
    <col min="2" max="2" width="49" customWidth="1"/>
    <col min="5" max="5" width="11.140625" customWidth="1"/>
    <col min="7" max="7" width="12.42578125" customWidth="1"/>
    <col min="8" max="8" width="20.140625" customWidth="1"/>
    <col min="9" max="9" width="15.42578125" customWidth="1"/>
    <col min="10" max="10" width="16.5703125" customWidth="1"/>
    <col min="13" max="13" width="13.140625" customWidth="1"/>
    <col min="14" max="14" width="17.140625" customWidth="1"/>
  </cols>
  <sheetData>
    <row r="1" spans="1:14" x14ac:dyDescent="0.25">
      <c r="A1" s="1"/>
      <c r="B1" s="567" t="s">
        <v>0</v>
      </c>
      <c r="C1" s="567"/>
      <c r="D1" s="567"/>
      <c r="E1" s="567"/>
      <c r="F1" s="567"/>
      <c r="G1" s="567"/>
      <c r="H1" s="567"/>
      <c r="I1" s="567"/>
      <c r="J1" s="567"/>
    </row>
    <row r="2" spans="1:14" x14ac:dyDescent="0.25">
      <c r="A2" s="1"/>
      <c r="B2" s="4"/>
      <c r="C2" s="2"/>
      <c r="D2" s="2"/>
      <c r="E2" s="2"/>
      <c r="F2" s="2"/>
      <c r="G2" s="2"/>
      <c r="H2" s="3"/>
      <c r="I2" s="3"/>
      <c r="J2" s="3"/>
    </row>
    <row r="3" spans="1:14" x14ac:dyDescent="0.25">
      <c r="A3" s="1"/>
      <c r="B3" s="5" t="s">
        <v>1</v>
      </c>
      <c r="C3" s="2"/>
      <c r="D3" s="3"/>
      <c r="E3" s="2"/>
      <c r="F3" s="2"/>
      <c r="G3" s="2"/>
      <c r="H3" s="3"/>
      <c r="I3" s="3"/>
      <c r="J3" s="3"/>
    </row>
    <row r="4" spans="1:14" x14ac:dyDescent="0.25">
      <c r="A4" s="1"/>
      <c r="B4" s="552"/>
      <c r="C4" s="552"/>
      <c r="D4" s="552"/>
      <c r="E4" s="552"/>
      <c r="F4" s="552"/>
      <c r="G4" s="552"/>
      <c r="H4" s="552"/>
      <c r="I4" s="552"/>
      <c r="J4" s="552"/>
    </row>
    <row r="5" spans="1:14" x14ac:dyDescent="0.25">
      <c r="A5" s="7"/>
      <c r="B5" s="8"/>
      <c r="C5" s="9"/>
      <c r="D5" s="10"/>
      <c r="E5" s="9"/>
      <c r="F5" s="9"/>
      <c r="G5" s="11" t="s">
        <v>2</v>
      </c>
      <c r="H5" s="12" t="e">
        <f>SUM(H9,#REF!,H31,H47,H55,#REF!,H69,H77,H83,H91,H97,H104,H110,H116,H126,#REF!,H139,H145,H151,H159,H167,H173,H180,H189,H195,H201,H207,H216,H226,H232,H238,H246,H252,H262,H268,H274,H279,H285,H292,H299,H306,H313,H321,H326,H331,H337,H343,H353,H361,H367,H374,H383,H392,H398)</f>
        <v>#REF!</v>
      </c>
      <c r="I5" s="12" t="e">
        <f>SUM(I9,#REF!,I31,I47,I55,#REF!,I69,I77,I83,I91,I97,I104,I110,I116,I126,#REF!,I139,I145,I151,I159,I167,I173,I180,I189,I195,I201,I207,I216,I226,I232,I238,I246,I252,I262,I268,I274,I279,I285,I292,I299,I306,I313,I321,I326,I331,I337,I343,I353,I361,I367,I374,I383,I392,I398)</f>
        <v>#REF!</v>
      </c>
      <c r="J5" s="12" t="e">
        <f>SUM(J9,#REF!,J31,J47,J55,#REF!,J69,J77,J83,J91,J97,J104,J110,J116,J126,#REF!,J139,J145,J151,J159,J167,J173,J180,J189,J195,J201,J207,J216,J226,J232,J238,J246,J252,J262,J268,J274,J279,J285,J292,J299,J306,J313,J321,J326,J331,J337,J343,J353,J361,J367,J374,J383,J392,J398)</f>
        <v>#REF!</v>
      </c>
    </row>
    <row r="6" spans="1:14" x14ac:dyDescent="0.25">
      <c r="A6" s="1"/>
      <c r="B6" s="13"/>
      <c r="C6" s="1"/>
      <c r="D6" s="14"/>
      <c r="E6" s="15"/>
      <c r="F6" s="15"/>
      <c r="G6" s="3"/>
      <c r="H6" s="3"/>
      <c r="I6" s="3"/>
      <c r="J6" s="6"/>
    </row>
    <row r="7" spans="1:14" x14ac:dyDescent="0.25">
      <c r="A7" s="551" t="s">
        <v>45</v>
      </c>
      <c r="B7" s="551"/>
      <c r="C7" s="551"/>
      <c r="D7" s="551"/>
      <c r="E7" s="551"/>
      <c r="F7" s="551"/>
      <c r="G7" s="551"/>
      <c r="H7" s="551"/>
      <c r="I7" s="551"/>
      <c r="J7" s="551"/>
      <c r="K7" s="3"/>
      <c r="L7" s="3"/>
      <c r="M7" s="3"/>
    </row>
    <row r="8" spans="1:14" ht="63.75" x14ac:dyDescent="0.25">
      <c r="A8" s="53" t="s">
        <v>3</v>
      </c>
      <c r="B8" s="54" t="s">
        <v>4</v>
      </c>
      <c r="C8" s="53" t="s">
        <v>5</v>
      </c>
      <c r="D8" s="55" t="s">
        <v>17</v>
      </c>
      <c r="E8" s="56" t="s">
        <v>6</v>
      </c>
      <c r="F8" s="57" t="s">
        <v>7</v>
      </c>
      <c r="G8" s="58" t="s">
        <v>8</v>
      </c>
      <c r="H8" s="59" t="s">
        <v>9</v>
      </c>
      <c r="I8" s="59" t="s">
        <v>10</v>
      </c>
      <c r="J8" s="60" t="s">
        <v>11</v>
      </c>
      <c r="K8" s="61" t="s">
        <v>12</v>
      </c>
      <c r="L8" s="61" t="s">
        <v>13</v>
      </c>
      <c r="M8" s="61" t="s">
        <v>14</v>
      </c>
    </row>
    <row r="9" spans="1:14" ht="134.25" customHeight="1" x14ac:dyDescent="0.25">
      <c r="A9" s="53">
        <v>1</v>
      </c>
      <c r="B9" s="62" t="s">
        <v>43</v>
      </c>
      <c r="C9" s="63" t="s">
        <v>15</v>
      </c>
      <c r="D9" s="64">
        <v>1400</v>
      </c>
      <c r="E9" s="65"/>
      <c r="F9" s="66">
        <v>0.08</v>
      </c>
      <c r="G9" s="172">
        <f>E9+(E9*F9)</f>
        <v>0</v>
      </c>
      <c r="H9" s="27">
        <f>D9*E9</f>
        <v>0</v>
      </c>
      <c r="I9" s="27">
        <f>H9*F9</f>
        <v>0</v>
      </c>
      <c r="J9" s="27">
        <f>D9*G9</f>
        <v>0</v>
      </c>
      <c r="K9" s="70"/>
      <c r="L9" s="70"/>
      <c r="M9" s="252" t="s">
        <v>44</v>
      </c>
      <c r="N9" s="169" t="s">
        <v>47</v>
      </c>
    </row>
    <row r="10" spans="1:14" ht="74.25" customHeight="1" x14ac:dyDescent="0.25">
      <c r="A10" s="112">
        <v>2</v>
      </c>
      <c r="B10" s="201" t="s">
        <v>46</v>
      </c>
      <c r="C10" s="112" t="s">
        <v>15</v>
      </c>
      <c r="D10" s="49">
        <v>100</v>
      </c>
      <c r="E10" s="50"/>
      <c r="F10" s="51">
        <v>0.08</v>
      </c>
      <c r="G10" s="43">
        <f>E10+(E10*F10)</f>
        <v>0</v>
      </c>
      <c r="H10" s="44">
        <f>D10*E10</f>
        <v>0</v>
      </c>
      <c r="I10" s="45">
        <f t="shared" ref="I10" si="0">H10*F10</f>
        <v>0</v>
      </c>
      <c r="J10" s="45">
        <f>D10*G10</f>
        <v>0</v>
      </c>
      <c r="K10" s="46"/>
      <c r="L10" s="46"/>
      <c r="M10" s="238" t="s">
        <v>44</v>
      </c>
      <c r="N10" s="169" t="s">
        <v>47</v>
      </c>
    </row>
    <row r="11" spans="1:14" x14ac:dyDescent="0.25">
      <c r="A11" s="1"/>
      <c r="B11" s="13"/>
      <c r="C11" s="1"/>
      <c r="D11" s="14"/>
      <c r="E11" s="15"/>
      <c r="F11" s="15"/>
      <c r="G11" s="102" t="s">
        <v>2</v>
      </c>
      <c r="H11" s="12">
        <f>SUM(H9:H10)</f>
        <v>0</v>
      </c>
      <c r="I11" s="12">
        <f>SUM(I9:I10)</f>
        <v>0</v>
      </c>
      <c r="J11" s="12">
        <f>SUM(J9:J10)</f>
        <v>0</v>
      </c>
      <c r="K11" s="3"/>
      <c r="L11" s="3"/>
      <c r="M11" s="3"/>
    </row>
    <row r="12" spans="1:14" x14ac:dyDescent="0.25">
      <c r="A12" s="553" t="s">
        <v>50</v>
      </c>
      <c r="B12" s="554"/>
      <c r="C12" s="554"/>
      <c r="D12" s="554"/>
      <c r="E12" s="554"/>
      <c r="F12" s="554"/>
      <c r="G12" s="554"/>
      <c r="H12" s="554"/>
      <c r="I12" s="554"/>
      <c r="J12" s="554"/>
      <c r="K12" s="3"/>
      <c r="L12" s="3"/>
      <c r="M12" s="3"/>
    </row>
    <row r="13" spans="1:14" ht="63.75" x14ac:dyDescent="0.25">
      <c r="A13" s="79" t="s">
        <v>3</v>
      </c>
      <c r="B13" s="80" t="s">
        <v>4</v>
      </c>
      <c r="C13" s="81" t="s">
        <v>5</v>
      </c>
      <c r="D13" s="82" t="s">
        <v>17</v>
      </c>
      <c r="E13" s="83" t="s">
        <v>6</v>
      </c>
      <c r="F13" s="57" t="s">
        <v>7</v>
      </c>
      <c r="G13" s="84" t="s">
        <v>8</v>
      </c>
      <c r="H13" s="85" t="s">
        <v>9</v>
      </c>
      <c r="I13" s="85" t="s">
        <v>10</v>
      </c>
      <c r="J13" s="86" t="s">
        <v>11</v>
      </c>
      <c r="K13" s="87" t="s">
        <v>12</v>
      </c>
      <c r="L13" s="87" t="s">
        <v>13</v>
      </c>
      <c r="M13" s="87" t="s">
        <v>14</v>
      </c>
    </row>
    <row r="14" spans="1:14" ht="38.25" x14ac:dyDescent="0.25">
      <c r="A14" s="205">
        <v>1</v>
      </c>
      <c r="B14" s="204" t="s">
        <v>48</v>
      </c>
      <c r="C14" s="203" t="s">
        <v>15</v>
      </c>
      <c r="D14" s="76">
        <v>4100</v>
      </c>
      <c r="E14" s="77"/>
      <c r="F14" s="202">
        <v>0.08</v>
      </c>
      <c r="G14" s="43">
        <f>E14+(E14*F14)</f>
        <v>0</v>
      </c>
      <c r="H14" s="44">
        <f>D14*E14</f>
        <v>0</v>
      </c>
      <c r="I14" s="45">
        <f t="shared" ref="I14" si="1">H14*F14</f>
        <v>0</v>
      </c>
      <c r="J14" s="45">
        <f>D14*G14</f>
        <v>0</v>
      </c>
      <c r="K14" s="46"/>
      <c r="L14" s="46"/>
      <c r="M14" s="47" t="s">
        <v>44</v>
      </c>
      <c r="N14" s="169" t="s">
        <v>49</v>
      </c>
    </row>
    <row r="15" spans="1:14" x14ac:dyDescent="0.25">
      <c r="A15" s="1"/>
      <c r="B15" s="13"/>
      <c r="C15" s="1"/>
      <c r="D15" s="14"/>
      <c r="E15" s="15"/>
      <c r="F15" s="15"/>
      <c r="G15" s="102" t="s">
        <v>2</v>
      </c>
      <c r="H15" s="12">
        <f>SUM(H14)</f>
        <v>0</v>
      </c>
      <c r="I15" s="12">
        <f>SUM(I14)</f>
        <v>0</v>
      </c>
      <c r="J15" s="12">
        <f>SUM(J14)</f>
        <v>0</v>
      </c>
    </row>
    <row r="16" spans="1:14" x14ac:dyDescent="0.25">
      <c r="A16" s="555" t="s">
        <v>59</v>
      </c>
      <c r="B16" s="556"/>
      <c r="C16" s="556"/>
      <c r="D16" s="556"/>
      <c r="E16" s="556"/>
      <c r="F16" s="556"/>
      <c r="G16" s="556"/>
      <c r="H16" s="556"/>
      <c r="I16" s="556"/>
      <c r="J16" s="556"/>
      <c r="K16" s="103"/>
      <c r="L16" s="103"/>
      <c r="M16" s="103"/>
    </row>
    <row r="17" spans="1:14" ht="63.75" x14ac:dyDescent="0.25">
      <c r="A17" s="104" t="s">
        <v>3</v>
      </c>
      <c r="B17" s="105" t="s">
        <v>4</v>
      </c>
      <c r="C17" s="209" t="s">
        <v>5</v>
      </c>
      <c r="D17" s="210" t="s">
        <v>17</v>
      </c>
      <c r="E17" s="211" t="s">
        <v>6</v>
      </c>
      <c r="F17" s="106" t="s">
        <v>7</v>
      </c>
      <c r="G17" s="84" t="s">
        <v>8</v>
      </c>
      <c r="H17" s="85" t="s">
        <v>9</v>
      </c>
      <c r="I17" s="85" t="s">
        <v>10</v>
      </c>
      <c r="J17" s="86" t="s">
        <v>11</v>
      </c>
      <c r="K17" s="107" t="s">
        <v>12</v>
      </c>
      <c r="L17" s="107" t="s">
        <v>13</v>
      </c>
      <c r="M17" s="107" t="s">
        <v>14</v>
      </c>
    </row>
    <row r="18" spans="1:14" ht="409.5" x14ac:dyDescent="0.25">
      <c r="A18" s="74">
        <v>1</v>
      </c>
      <c r="B18" s="212" t="s">
        <v>51</v>
      </c>
      <c r="C18" s="74" t="s">
        <v>15</v>
      </c>
      <c r="D18" s="213">
        <v>4800</v>
      </c>
      <c r="E18" s="214"/>
      <c r="F18" s="215">
        <v>0.08</v>
      </c>
      <c r="G18" s="84">
        <f>E18+(E18*F18)</f>
        <v>0</v>
      </c>
      <c r="H18" s="85">
        <f>D18*E18</f>
        <v>0</v>
      </c>
      <c r="I18" s="85">
        <f t="shared" ref="I18" si="2">H18*F18</f>
        <v>0</v>
      </c>
      <c r="J18" s="86">
        <f>D18*G18</f>
        <v>0</v>
      </c>
      <c r="K18" s="216"/>
      <c r="L18" s="216"/>
      <c r="M18" s="217" t="s">
        <v>44</v>
      </c>
      <c r="N18" s="169" t="s">
        <v>49</v>
      </c>
    </row>
    <row r="19" spans="1:14" ht="140.25" x14ac:dyDescent="0.25">
      <c r="A19" s="37">
        <v>2</v>
      </c>
      <c r="B19" s="138" t="s">
        <v>52</v>
      </c>
      <c r="C19" s="39" t="s">
        <v>15</v>
      </c>
      <c r="D19" s="128">
        <v>2400</v>
      </c>
      <c r="E19" s="50"/>
      <c r="F19" s="42">
        <v>0.08</v>
      </c>
      <c r="G19" s="84">
        <f t="shared" ref="G19:G25" si="3">E19+(E19*F19)</f>
        <v>0</v>
      </c>
      <c r="H19" s="85">
        <f t="shared" ref="H19:H25" si="4">D19*E19</f>
        <v>0</v>
      </c>
      <c r="I19" s="85">
        <f t="shared" ref="I19:I27" si="5">H19*F19</f>
        <v>0</v>
      </c>
      <c r="J19" s="86">
        <f t="shared" ref="J19:J25" si="6">D19*G19</f>
        <v>0</v>
      </c>
      <c r="K19" s="46"/>
      <c r="L19" s="46"/>
      <c r="M19" s="47" t="s">
        <v>44</v>
      </c>
      <c r="N19" s="169" t="s">
        <v>49</v>
      </c>
    </row>
    <row r="20" spans="1:14" x14ac:dyDescent="0.25">
      <c r="A20" s="48">
        <v>3</v>
      </c>
      <c r="B20" s="218" t="s">
        <v>53</v>
      </c>
      <c r="C20" s="37" t="s">
        <v>15</v>
      </c>
      <c r="D20" s="128">
        <v>100</v>
      </c>
      <c r="E20" s="50"/>
      <c r="F20" s="144">
        <v>0.08</v>
      </c>
      <c r="G20" s="84">
        <f t="shared" si="3"/>
        <v>0</v>
      </c>
      <c r="H20" s="85">
        <f t="shared" si="4"/>
        <v>0</v>
      </c>
      <c r="I20" s="85">
        <f t="shared" si="5"/>
        <v>0</v>
      </c>
      <c r="J20" s="86">
        <f t="shared" si="6"/>
        <v>0</v>
      </c>
      <c r="K20" s="46"/>
      <c r="L20" s="46"/>
      <c r="M20" s="47" t="s">
        <v>44</v>
      </c>
      <c r="N20" s="169" t="s">
        <v>49</v>
      </c>
    </row>
    <row r="21" spans="1:14" ht="102" x14ac:dyDescent="0.25">
      <c r="A21" s="37">
        <v>4</v>
      </c>
      <c r="B21" s="138" t="s">
        <v>54</v>
      </c>
      <c r="C21" s="39" t="s">
        <v>15</v>
      </c>
      <c r="D21" s="128">
        <v>6500</v>
      </c>
      <c r="E21" s="50"/>
      <c r="F21" s="42">
        <v>0.08</v>
      </c>
      <c r="G21" s="84">
        <f t="shared" si="3"/>
        <v>0</v>
      </c>
      <c r="H21" s="85">
        <f t="shared" si="4"/>
        <v>0</v>
      </c>
      <c r="I21" s="85">
        <f t="shared" si="5"/>
        <v>0</v>
      </c>
      <c r="J21" s="86">
        <f t="shared" si="6"/>
        <v>0</v>
      </c>
      <c r="K21" s="46"/>
      <c r="L21" s="46"/>
      <c r="M21" s="47" t="s">
        <v>44</v>
      </c>
      <c r="N21" s="169" t="s">
        <v>49</v>
      </c>
    </row>
    <row r="22" spans="1:14" ht="141.75" customHeight="1" x14ac:dyDescent="0.25">
      <c r="A22" s="48">
        <v>5</v>
      </c>
      <c r="B22" s="138" t="s">
        <v>55</v>
      </c>
      <c r="C22" s="37" t="s">
        <v>15</v>
      </c>
      <c r="D22" s="128">
        <v>1500</v>
      </c>
      <c r="E22" s="50"/>
      <c r="F22" s="144">
        <v>0.08</v>
      </c>
      <c r="G22" s="84">
        <f t="shared" si="3"/>
        <v>0</v>
      </c>
      <c r="H22" s="85">
        <f t="shared" si="4"/>
        <v>0</v>
      </c>
      <c r="I22" s="85">
        <f t="shared" si="5"/>
        <v>0</v>
      </c>
      <c r="J22" s="86">
        <f t="shared" si="6"/>
        <v>0</v>
      </c>
      <c r="K22" s="46"/>
      <c r="L22" s="46"/>
      <c r="M22" s="47" t="s">
        <v>44</v>
      </c>
      <c r="N22" s="169" t="s">
        <v>49</v>
      </c>
    </row>
    <row r="23" spans="1:14" x14ac:dyDescent="0.25">
      <c r="A23" s="37">
        <v>6</v>
      </c>
      <c r="B23" s="138" t="s">
        <v>56</v>
      </c>
      <c r="C23" s="39" t="s">
        <v>15</v>
      </c>
      <c r="D23" s="128">
        <v>1400</v>
      </c>
      <c r="E23" s="50"/>
      <c r="F23" s="42">
        <v>0.08</v>
      </c>
      <c r="G23" s="84">
        <f t="shared" si="3"/>
        <v>0</v>
      </c>
      <c r="H23" s="85">
        <f t="shared" si="4"/>
        <v>0</v>
      </c>
      <c r="I23" s="85">
        <f t="shared" si="5"/>
        <v>0</v>
      </c>
      <c r="J23" s="86">
        <f t="shared" si="6"/>
        <v>0</v>
      </c>
      <c r="K23" s="46"/>
      <c r="L23" s="46"/>
      <c r="M23" s="47" t="s">
        <v>44</v>
      </c>
      <c r="N23" s="169" t="s">
        <v>49</v>
      </c>
    </row>
    <row r="24" spans="1:14" ht="189" customHeight="1" x14ac:dyDescent="0.25">
      <c r="A24" s="37">
        <v>7</v>
      </c>
      <c r="B24" s="130" t="s">
        <v>57</v>
      </c>
      <c r="C24" s="112" t="s">
        <v>15</v>
      </c>
      <c r="D24" s="49">
        <v>2600</v>
      </c>
      <c r="E24" s="50"/>
      <c r="F24" s="42">
        <v>0.08</v>
      </c>
      <c r="G24" s="84">
        <f t="shared" si="3"/>
        <v>0</v>
      </c>
      <c r="H24" s="85">
        <f t="shared" si="4"/>
        <v>0</v>
      </c>
      <c r="I24" s="85">
        <f t="shared" si="5"/>
        <v>0</v>
      </c>
      <c r="J24" s="86">
        <f t="shared" si="6"/>
        <v>0</v>
      </c>
      <c r="K24" s="46"/>
      <c r="L24" s="46"/>
      <c r="M24" s="47" t="s">
        <v>44</v>
      </c>
      <c r="N24" s="169" t="s">
        <v>49</v>
      </c>
    </row>
    <row r="25" spans="1:14" ht="25.5" x14ac:dyDescent="0.25">
      <c r="A25" s="112">
        <v>8</v>
      </c>
      <c r="B25" s="201" t="s">
        <v>58</v>
      </c>
      <c r="C25" s="7" t="s">
        <v>15</v>
      </c>
      <c r="D25" s="223">
        <v>200</v>
      </c>
      <c r="E25" s="224"/>
      <c r="F25" s="158">
        <v>0.08</v>
      </c>
      <c r="G25" s="84">
        <f t="shared" si="3"/>
        <v>0</v>
      </c>
      <c r="H25" s="85">
        <f t="shared" si="4"/>
        <v>0</v>
      </c>
      <c r="I25" s="85">
        <f t="shared" si="5"/>
        <v>0</v>
      </c>
      <c r="J25" s="86">
        <f t="shared" si="6"/>
        <v>0</v>
      </c>
      <c r="K25" s="46"/>
      <c r="L25" s="46"/>
      <c r="M25" s="47" t="s">
        <v>44</v>
      </c>
      <c r="N25" s="169" t="s">
        <v>49</v>
      </c>
    </row>
    <row r="26" spans="1:14" ht="51" x14ac:dyDescent="0.25">
      <c r="A26" s="48">
        <v>9</v>
      </c>
      <c r="B26" s="219" t="s">
        <v>60</v>
      </c>
      <c r="C26" s="220" t="s">
        <v>15</v>
      </c>
      <c r="D26" s="76">
        <v>100</v>
      </c>
      <c r="E26" s="77"/>
      <c r="F26" s="221">
        <v>0.08</v>
      </c>
      <c r="G26" s="84">
        <f>E26+(E26*F26)</f>
        <v>0</v>
      </c>
      <c r="H26" s="85">
        <f>D26*E26</f>
        <v>0</v>
      </c>
      <c r="I26" s="85">
        <f t="shared" si="5"/>
        <v>0</v>
      </c>
      <c r="J26" s="86">
        <f>D26*G26</f>
        <v>0</v>
      </c>
      <c r="K26" s="46"/>
      <c r="L26" s="46"/>
      <c r="M26" s="47" t="s">
        <v>44</v>
      </c>
      <c r="N26" s="169" t="s">
        <v>49</v>
      </c>
    </row>
    <row r="27" spans="1:14" ht="25.5" x14ac:dyDescent="0.25">
      <c r="A27" s="48">
        <v>10</v>
      </c>
      <c r="B27" s="219" t="s">
        <v>61</v>
      </c>
      <c r="C27" s="146" t="s">
        <v>15</v>
      </c>
      <c r="D27" s="76">
        <v>150</v>
      </c>
      <c r="E27" s="77"/>
      <c r="F27" s="222">
        <v>0.08</v>
      </c>
      <c r="G27" s="84">
        <f>E27+(E27*F27)</f>
        <v>0</v>
      </c>
      <c r="H27" s="85">
        <f>D27*E27</f>
        <v>0</v>
      </c>
      <c r="I27" s="85">
        <f t="shared" si="5"/>
        <v>0</v>
      </c>
      <c r="J27" s="86">
        <f>D27*G27</f>
        <v>0</v>
      </c>
      <c r="K27" s="46"/>
      <c r="L27" s="46"/>
      <c r="M27" s="47" t="s">
        <v>44</v>
      </c>
      <c r="N27" s="169" t="s">
        <v>49</v>
      </c>
    </row>
    <row r="28" spans="1:14" x14ac:dyDescent="0.25">
      <c r="A28" s="1"/>
      <c r="B28" s="13"/>
      <c r="C28" s="1"/>
      <c r="D28" s="14"/>
      <c r="E28" s="15"/>
      <c r="F28" s="15"/>
      <c r="G28" s="102" t="s">
        <v>2</v>
      </c>
      <c r="H28" s="12">
        <f>SUM(H18:H27)</f>
        <v>0</v>
      </c>
      <c r="I28" s="12">
        <f>SUM(I18:I27)</f>
        <v>0</v>
      </c>
      <c r="J28" s="12">
        <f>SUM(J18:J27)</f>
        <v>0</v>
      </c>
      <c r="K28" s="78"/>
      <c r="L28" s="78"/>
      <c r="M28" s="78"/>
    </row>
    <row r="29" spans="1:14" x14ac:dyDescent="0.25">
      <c r="A29" s="553" t="s">
        <v>63</v>
      </c>
      <c r="B29" s="554"/>
      <c r="C29" s="554"/>
      <c r="D29" s="554"/>
      <c r="E29" s="554"/>
      <c r="F29" s="554"/>
      <c r="G29" s="554"/>
      <c r="H29" s="554"/>
      <c r="I29" s="554"/>
      <c r="J29" s="554"/>
      <c r="K29" s="3"/>
      <c r="L29" s="3"/>
      <c r="M29" s="3"/>
    </row>
    <row r="30" spans="1:14" ht="63.75" x14ac:dyDescent="0.25">
      <c r="A30" s="79" t="s">
        <v>3</v>
      </c>
      <c r="B30" s="80" t="s">
        <v>4</v>
      </c>
      <c r="C30" s="81" t="s">
        <v>5</v>
      </c>
      <c r="D30" s="82" t="s">
        <v>17</v>
      </c>
      <c r="E30" s="83" t="s">
        <v>6</v>
      </c>
      <c r="F30" s="57" t="s">
        <v>7</v>
      </c>
      <c r="G30" s="84" t="s">
        <v>8</v>
      </c>
      <c r="H30" s="85" t="s">
        <v>9</v>
      </c>
      <c r="I30" s="85" t="s">
        <v>10</v>
      </c>
      <c r="J30" s="86" t="s">
        <v>11</v>
      </c>
      <c r="K30" s="87" t="s">
        <v>12</v>
      </c>
      <c r="L30" s="87" t="s">
        <v>13</v>
      </c>
      <c r="M30" s="87" t="s">
        <v>14</v>
      </c>
    </row>
    <row r="31" spans="1:14" ht="89.25" x14ac:dyDescent="0.25">
      <c r="A31" s="205">
        <v>1</v>
      </c>
      <c r="B31" s="130" t="s">
        <v>62</v>
      </c>
      <c r="C31" s="7" t="s">
        <v>15</v>
      </c>
      <c r="D31" s="76">
        <v>15</v>
      </c>
      <c r="E31" s="157"/>
      <c r="F31" s="158">
        <v>0.08</v>
      </c>
      <c r="G31" s="43">
        <f>E31+(E31*F31)</f>
        <v>0</v>
      </c>
      <c r="H31" s="44">
        <f>D31*E31</f>
        <v>0</v>
      </c>
      <c r="I31" s="45">
        <f t="shared" ref="I31" si="7">H31*F31</f>
        <v>0</v>
      </c>
      <c r="J31" s="45">
        <f>D31*G31</f>
        <v>0</v>
      </c>
      <c r="K31" s="46"/>
      <c r="L31" s="46"/>
      <c r="M31" s="47" t="s">
        <v>44</v>
      </c>
      <c r="N31" s="169" t="s">
        <v>64</v>
      </c>
    </row>
    <row r="32" spans="1:14" x14ac:dyDescent="0.25">
      <c r="A32" s="1"/>
      <c r="B32" s="13"/>
      <c r="C32" s="1"/>
      <c r="D32" s="14"/>
      <c r="E32" s="15"/>
      <c r="F32" s="15"/>
      <c r="G32" s="102" t="s">
        <v>2</v>
      </c>
      <c r="H32" s="12">
        <f>SUM(H31)</f>
        <v>0</v>
      </c>
      <c r="I32" s="12">
        <f>SUM(I31)</f>
        <v>0</v>
      </c>
      <c r="J32" s="12">
        <f>SUM(J31)</f>
        <v>0</v>
      </c>
      <c r="K32" s="3"/>
      <c r="L32" s="3"/>
      <c r="M32" s="3"/>
    </row>
    <row r="33" spans="1:14" x14ac:dyDescent="0.25">
      <c r="A33" s="553" t="s">
        <v>70</v>
      </c>
      <c r="B33" s="554"/>
      <c r="C33" s="554"/>
      <c r="D33" s="554"/>
      <c r="E33" s="554"/>
      <c r="F33" s="554"/>
      <c r="G33" s="554"/>
      <c r="H33" s="554"/>
      <c r="I33" s="554"/>
      <c r="J33" s="554"/>
      <c r="K33" s="3"/>
      <c r="L33" s="3"/>
      <c r="M33" s="3"/>
    </row>
    <row r="34" spans="1:14" ht="63.75" x14ac:dyDescent="0.25">
      <c r="A34" s="79" t="s">
        <v>3</v>
      </c>
      <c r="B34" s="80" t="s">
        <v>4</v>
      </c>
      <c r="C34" s="81" t="s">
        <v>5</v>
      </c>
      <c r="D34" s="82" t="s">
        <v>17</v>
      </c>
      <c r="E34" s="83" t="s">
        <v>6</v>
      </c>
      <c r="F34" s="57" t="s">
        <v>7</v>
      </c>
      <c r="G34" s="84" t="s">
        <v>8</v>
      </c>
      <c r="H34" s="85" t="s">
        <v>9</v>
      </c>
      <c r="I34" s="85" t="s">
        <v>10</v>
      </c>
      <c r="J34" s="86" t="s">
        <v>11</v>
      </c>
      <c r="K34" s="87" t="s">
        <v>12</v>
      </c>
      <c r="L34" s="87" t="s">
        <v>13</v>
      </c>
      <c r="M34" s="87" t="s">
        <v>14</v>
      </c>
    </row>
    <row r="35" spans="1:14" ht="409.5" x14ac:dyDescent="0.25">
      <c r="A35" s="112">
        <v>1</v>
      </c>
      <c r="B35" s="113" t="s">
        <v>65</v>
      </c>
      <c r="C35" s="7" t="s">
        <v>15</v>
      </c>
      <c r="D35" s="76">
        <v>5</v>
      </c>
      <c r="E35" s="77"/>
      <c r="F35" s="158">
        <v>0.08</v>
      </c>
      <c r="G35" s="43">
        <f>E35+(E35*F35)</f>
        <v>0</v>
      </c>
      <c r="H35" s="94">
        <f>D35*E35</f>
        <v>0</v>
      </c>
      <c r="I35" s="94">
        <f t="shared" ref="I35:I39" si="8">H35*F35</f>
        <v>0</v>
      </c>
      <c r="J35" s="94">
        <f>D35*G35</f>
        <v>0</v>
      </c>
      <c r="K35" s="46"/>
      <c r="L35" s="46"/>
      <c r="M35" s="47" t="s">
        <v>44</v>
      </c>
      <c r="N35" s="169" t="s">
        <v>71</v>
      </c>
    </row>
    <row r="36" spans="1:14" ht="63.75" x14ac:dyDescent="0.25">
      <c r="A36" s="75">
        <v>2</v>
      </c>
      <c r="B36" s="225" t="s">
        <v>66</v>
      </c>
      <c r="C36" s="48" t="s">
        <v>15</v>
      </c>
      <c r="D36" s="128">
        <v>10</v>
      </c>
      <c r="E36" s="50"/>
      <c r="F36" s="42">
        <v>0.08</v>
      </c>
      <c r="G36" s="111">
        <f>E36+(E36*F36)</f>
        <v>0</v>
      </c>
      <c r="H36" s="45">
        <f>D36*E36</f>
        <v>0</v>
      </c>
      <c r="I36" s="45">
        <f t="shared" si="8"/>
        <v>0</v>
      </c>
      <c r="J36" s="45">
        <f>D36*G36</f>
        <v>0</v>
      </c>
      <c r="K36" s="46"/>
      <c r="L36" s="46"/>
      <c r="M36" s="47" t="s">
        <v>44</v>
      </c>
      <c r="N36" s="169" t="s">
        <v>71</v>
      </c>
    </row>
    <row r="37" spans="1:14" ht="319.5" x14ac:dyDescent="0.25">
      <c r="A37" s="95">
        <v>3</v>
      </c>
      <c r="B37" s="226" t="s">
        <v>67</v>
      </c>
      <c r="C37" s="48" t="s">
        <v>15</v>
      </c>
      <c r="D37" s="128">
        <v>5</v>
      </c>
      <c r="E37" s="50">
        <v>950</v>
      </c>
      <c r="F37" s="42">
        <v>0.08</v>
      </c>
      <c r="G37" s="111">
        <f>E37+(E37*F37)</f>
        <v>1026</v>
      </c>
      <c r="H37" s="45">
        <f>D37*E37</f>
        <v>4750</v>
      </c>
      <c r="I37" s="45">
        <f t="shared" si="8"/>
        <v>380</v>
      </c>
      <c r="J37" s="45">
        <f>D37*G37</f>
        <v>5130</v>
      </c>
      <c r="K37" s="46"/>
      <c r="L37" s="46"/>
      <c r="M37" s="47" t="s">
        <v>44</v>
      </c>
      <c r="N37" s="169" t="s">
        <v>71</v>
      </c>
    </row>
    <row r="38" spans="1:14" ht="229.5" x14ac:dyDescent="0.25">
      <c r="A38" s="88">
        <v>4</v>
      </c>
      <c r="B38" s="38" t="s">
        <v>68</v>
      </c>
      <c r="C38" s="39" t="s">
        <v>15</v>
      </c>
      <c r="D38" s="40">
        <v>10</v>
      </c>
      <c r="E38" s="41"/>
      <c r="F38" s="42">
        <v>0.08</v>
      </c>
      <c r="G38" s="111">
        <f>E38+(E38*F38)</f>
        <v>0</v>
      </c>
      <c r="H38" s="45">
        <f>D38*E38</f>
        <v>0</v>
      </c>
      <c r="I38" s="45">
        <f t="shared" si="8"/>
        <v>0</v>
      </c>
      <c r="J38" s="45">
        <f>D38*G38</f>
        <v>0</v>
      </c>
      <c r="K38" s="46"/>
      <c r="L38" s="46"/>
      <c r="M38" s="47" t="s">
        <v>44</v>
      </c>
      <c r="N38" s="169" t="s">
        <v>71</v>
      </c>
    </row>
    <row r="39" spans="1:14" ht="51" x14ac:dyDescent="0.25">
      <c r="A39" s="95">
        <v>5</v>
      </c>
      <c r="B39" s="227" t="s">
        <v>69</v>
      </c>
      <c r="C39" s="112" t="s">
        <v>15</v>
      </c>
      <c r="D39" s="76">
        <v>5</v>
      </c>
      <c r="E39" s="77"/>
      <c r="F39" s="158">
        <v>0.08</v>
      </c>
      <c r="G39" s="43">
        <f>E39+(E39*F39)</f>
        <v>0</v>
      </c>
      <c r="H39" s="44">
        <f>D39*E39</f>
        <v>0</v>
      </c>
      <c r="I39" s="45">
        <f t="shared" si="8"/>
        <v>0</v>
      </c>
      <c r="J39" s="45">
        <f>D39*G39</f>
        <v>0</v>
      </c>
      <c r="K39" s="46"/>
      <c r="L39" s="46"/>
      <c r="M39" s="47" t="s">
        <v>44</v>
      </c>
      <c r="N39" s="169" t="s">
        <v>71</v>
      </c>
    </row>
    <row r="40" spans="1:14" x14ac:dyDescent="0.25">
      <c r="A40" s="1"/>
      <c r="B40" s="13"/>
      <c r="C40" s="1"/>
      <c r="D40" s="14"/>
      <c r="E40" s="15"/>
      <c r="F40" s="15"/>
      <c r="G40" s="102" t="s">
        <v>2</v>
      </c>
      <c r="H40" s="12">
        <f>SUM(H39)</f>
        <v>0</v>
      </c>
      <c r="I40" s="12">
        <f>SUM(I39)</f>
        <v>0</v>
      </c>
      <c r="J40" s="12">
        <f>SUM(J39)</f>
        <v>0</v>
      </c>
      <c r="K40" s="78"/>
      <c r="L40" s="78"/>
      <c r="M40" s="78"/>
    </row>
    <row r="41" spans="1:14" x14ac:dyDescent="0.25">
      <c r="A41" s="553" t="s">
        <v>76</v>
      </c>
      <c r="B41" s="554"/>
      <c r="C41" s="554"/>
      <c r="D41" s="554"/>
      <c r="E41" s="554"/>
      <c r="F41" s="554"/>
      <c r="G41" s="554"/>
      <c r="H41" s="554"/>
      <c r="I41" s="554"/>
      <c r="J41" s="554"/>
      <c r="K41" s="78"/>
      <c r="L41" s="78"/>
      <c r="M41" s="78"/>
    </row>
    <row r="42" spans="1:14" ht="63.75" x14ac:dyDescent="0.25">
      <c r="A42" s="79" t="s">
        <v>3</v>
      </c>
      <c r="B42" s="109" t="s">
        <v>4</v>
      </c>
      <c r="C42" s="81" t="s">
        <v>5</v>
      </c>
      <c r="D42" s="82" t="s">
        <v>17</v>
      </c>
      <c r="E42" s="83" t="s">
        <v>6</v>
      </c>
      <c r="F42" s="57" t="s">
        <v>7</v>
      </c>
      <c r="G42" s="84" t="s">
        <v>8</v>
      </c>
      <c r="H42" s="85" t="s">
        <v>9</v>
      </c>
      <c r="I42" s="85" t="s">
        <v>10</v>
      </c>
      <c r="J42" s="86" t="s">
        <v>11</v>
      </c>
      <c r="K42" s="87" t="s">
        <v>12</v>
      </c>
      <c r="L42" s="87" t="s">
        <v>13</v>
      </c>
      <c r="M42" s="87" t="s">
        <v>14</v>
      </c>
    </row>
    <row r="43" spans="1:14" ht="51" x14ac:dyDescent="0.25">
      <c r="A43" s="95">
        <v>1</v>
      </c>
      <c r="B43" s="228" t="s">
        <v>72</v>
      </c>
      <c r="C43" s="124" t="s">
        <v>15</v>
      </c>
      <c r="D43" s="128">
        <v>3</v>
      </c>
      <c r="E43" s="50"/>
      <c r="F43" s="144">
        <v>0.08</v>
      </c>
      <c r="G43" s="111">
        <f>E43+(E43*F43)</f>
        <v>0</v>
      </c>
      <c r="H43" s="45">
        <f>D43*E43</f>
        <v>0</v>
      </c>
      <c r="I43" s="45">
        <f t="shared" ref="I43:I46" si="9">H43*F43</f>
        <v>0</v>
      </c>
      <c r="J43" s="45">
        <f>D43*G43</f>
        <v>0</v>
      </c>
      <c r="K43" s="46"/>
      <c r="L43" s="46"/>
      <c r="M43" s="47" t="s">
        <v>44</v>
      </c>
      <c r="N43" s="169" t="s">
        <v>82</v>
      </c>
    </row>
    <row r="44" spans="1:14" ht="38.25" x14ac:dyDescent="0.25">
      <c r="A44" s="95">
        <v>2</v>
      </c>
      <c r="B44" s="229" t="s">
        <v>73</v>
      </c>
      <c r="C44" s="48" t="s">
        <v>15</v>
      </c>
      <c r="D44" s="128">
        <v>3</v>
      </c>
      <c r="E44" s="50"/>
      <c r="F44" s="42">
        <v>0.08</v>
      </c>
      <c r="G44" s="111">
        <f>E44+(E44*F44)</f>
        <v>0</v>
      </c>
      <c r="H44" s="45">
        <f>D44*E44</f>
        <v>0</v>
      </c>
      <c r="I44" s="45">
        <f t="shared" si="9"/>
        <v>0</v>
      </c>
      <c r="J44" s="45">
        <f>D44*G44</f>
        <v>0</v>
      </c>
      <c r="K44" s="46"/>
      <c r="L44" s="46"/>
      <c r="M44" s="47" t="s">
        <v>44</v>
      </c>
      <c r="N44" s="169" t="s">
        <v>82</v>
      </c>
    </row>
    <row r="45" spans="1:14" ht="25.5" x14ac:dyDescent="0.25">
      <c r="A45" s="95">
        <v>3</v>
      </c>
      <c r="B45" s="230" t="s">
        <v>74</v>
      </c>
      <c r="C45" s="124" t="s">
        <v>15</v>
      </c>
      <c r="D45" s="128">
        <v>3</v>
      </c>
      <c r="E45" s="50"/>
      <c r="F45" s="144">
        <v>0.08</v>
      </c>
      <c r="G45" s="111">
        <f>E45+(E45*F45)</f>
        <v>0</v>
      </c>
      <c r="H45" s="45">
        <f>D45*E45</f>
        <v>0</v>
      </c>
      <c r="I45" s="45">
        <f t="shared" si="9"/>
        <v>0</v>
      </c>
      <c r="J45" s="45">
        <f>D45*G45</f>
        <v>0</v>
      </c>
      <c r="K45" s="46"/>
      <c r="L45" s="46"/>
      <c r="M45" s="47" t="s">
        <v>44</v>
      </c>
      <c r="N45" s="169" t="s">
        <v>82</v>
      </c>
    </row>
    <row r="46" spans="1:14" x14ac:dyDescent="0.25">
      <c r="A46" s="131">
        <v>4</v>
      </c>
      <c r="B46" s="113" t="s">
        <v>75</v>
      </c>
      <c r="C46" s="112" t="s">
        <v>15</v>
      </c>
      <c r="D46" s="76">
        <v>60</v>
      </c>
      <c r="E46" s="77"/>
      <c r="F46" s="158">
        <v>0.08</v>
      </c>
      <c r="G46" s="43">
        <f>E46+(E46*F46)</f>
        <v>0</v>
      </c>
      <c r="H46" s="44">
        <f>D46*E46</f>
        <v>0</v>
      </c>
      <c r="I46" s="45">
        <f t="shared" si="9"/>
        <v>0</v>
      </c>
      <c r="J46" s="45">
        <f>D46*G46</f>
        <v>0</v>
      </c>
      <c r="K46" s="46"/>
      <c r="L46" s="46"/>
      <c r="M46" s="47" t="s">
        <v>44</v>
      </c>
      <c r="N46" s="169" t="s">
        <v>82</v>
      </c>
    </row>
    <row r="47" spans="1:14" x14ac:dyDescent="0.25">
      <c r="A47" s="1"/>
      <c r="B47" s="13"/>
      <c r="C47" s="1"/>
      <c r="D47" s="14"/>
      <c r="E47" s="15"/>
      <c r="F47" s="15"/>
      <c r="G47" s="102" t="s">
        <v>2</v>
      </c>
      <c r="H47" s="12">
        <f>SUM(H43:H46)</f>
        <v>0</v>
      </c>
      <c r="I47" s="12">
        <f>SUM(I43:I46)</f>
        <v>0</v>
      </c>
      <c r="J47" s="12">
        <f>SUM(J43:J46)</f>
        <v>0</v>
      </c>
      <c r="K47" s="3"/>
      <c r="L47" s="3"/>
      <c r="M47" s="3"/>
    </row>
    <row r="48" spans="1:14" x14ac:dyDescent="0.25">
      <c r="A48" s="553" t="s">
        <v>79</v>
      </c>
      <c r="B48" s="554"/>
      <c r="C48" s="554"/>
      <c r="D48" s="554"/>
      <c r="E48" s="554"/>
      <c r="F48" s="554"/>
      <c r="G48" s="554"/>
      <c r="H48" s="554"/>
      <c r="I48" s="554"/>
      <c r="J48" s="554"/>
      <c r="K48" s="3"/>
      <c r="L48" s="3"/>
      <c r="M48" s="3"/>
    </row>
    <row r="49" spans="1:14" ht="63.75" x14ac:dyDescent="0.25">
      <c r="A49" s="79" t="s">
        <v>3</v>
      </c>
      <c r="B49" s="80" t="s">
        <v>4</v>
      </c>
      <c r="C49" s="81" t="s">
        <v>5</v>
      </c>
      <c r="D49" s="82" t="s">
        <v>17</v>
      </c>
      <c r="E49" s="83" t="s">
        <v>6</v>
      </c>
      <c r="F49" s="57" t="s">
        <v>7</v>
      </c>
      <c r="G49" s="84" t="s">
        <v>8</v>
      </c>
      <c r="H49" s="85" t="s">
        <v>9</v>
      </c>
      <c r="I49" s="85" t="s">
        <v>10</v>
      </c>
      <c r="J49" s="86" t="s">
        <v>11</v>
      </c>
      <c r="K49" s="87" t="s">
        <v>12</v>
      </c>
      <c r="L49" s="87" t="s">
        <v>13</v>
      </c>
      <c r="M49" s="87" t="s">
        <v>14</v>
      </c>
    </row>
    <row r="50" spans="1:14" ht="89.25" x14ac:dyDescent="0.25">
      <c r="A50" s="48">
        <v>1</v>
      </c>
      <c r="B50" s="138" t="s">
        <v>77</v>
      </c>
      <c r="C50" s="112" t="s">
        <v>15</v>
      </c>
      <c r="D50" s="76">
        <v>35</v>
      </c>
      <c r="E50" s="77"/>
      <c r="F50" s="158">
        <v>0.08</v>
      </c>
      <c r="G50" s="67">
        <f t="shared" ref="G50" si="10">E50+(E50*F50)</f>
        <v>0</v>
      </c>
      <c r="H50" s="68">
        <f>D50*E50</f>
        <v>0</v>
      </c>
      <c r="I50" s="68">
        <f t="shared" ref="I50:I51" si="11">H50*F50</f>
        <v>0</v>
      </c>
      <c r="J50" s="69">
        <f>D50*G50</f>
        <v>0</v>
      </c>
      <c r="K50" s="46"/>
      <c r="L50" s="46"/>
      <c r="M50" s="47" t="s">
        <v>44</v>
      </c>
      <c r="N50" s="169" t="s">
        <v>83</v>
      </c>
    </row>
    <row r="51" spans="1:14" ht="102" x14ac:dyDescent="0.25">
      <c r="A51" s="112">
        <v>2</v>
      </c>
      <c r="B51" s="227" t="s">
        <v>78</v>
      </c>
      <c r="C51" s="7" t="s">
        <v>15</v>
      </c>
      <c r="D51" s="76">
        <v>40</v>
      </c>
      <c r="E51" s="77"/>
      <c r="F51" s="158">
        <v>0.08</v>
      </c>
      <c r="G51" s="43">
        <f>E51+(E51*F51)</f>
        <v>0</v>
      </c>
      <c r="H51" s="44">
        <f>D51*E51</f>
        <v>0</v>
      </c>
      <c r="I51" s="45">
        <f t="shared" si="11"/>
        <v>0</v>
      </c>
      <c r="J51" s="45">
        <f>D51*G51</f>
        <v>0</v>
      </c>
      <c r="K51" s="46"/>
      <c r="L51" s="46"/>
      <c r="M51" s="47" t="s">
        <v>44</v>
      </c>
      <c r="N51" s="169" t="s">
        <v>83</v>
      </c>
    </row>
    <row r="52" spans="1:14" x14ac:dyDescent="0.25">
      <c r="A52" s="1"/>
      <c r="B52" s="13"/>
      <c r="C52" s="1"/>
      <c r="D52" s="14"/>
      <c r="E52" s="15"/>
      <c r="F52" s="15"/>
      <c r="G52" s="102" t="s">
        <v>2</v>
      </c>
      <c r="H52" s="12">
        <f>SUM(H50:H51)</f>
        <v>0</v>
      </c>
      <c r="I52" s="12">
        <f>SUM(I50:I51)</f>
        <v>0</v>
      </c>
      <c r="J52" s="12">
        <f>SUM(J50:J51)</f>
        <v>0</v>
      </c>
      <c r="K52" s="78"/>
      <c r="L52" s="78"/>
      <c r="M52" s="78"/>
    </row>
    <row r="53" spans="1:14" x14ac:dyDescent="0.25">
      <c r="A53" s="553" t="s">
        <v>81</v>
      </c>
      <c r="B53" s="554"/>
      <c r="C53" s="554"/>
      <c r="D53" s="554"/>
      <c r="E53" s="554"/>
      <c r="F53" s="554"/>
      <c r="G53" s="554"/>
      <c r="H53" s="554"/>
      <c r="I53" s="554"/>
      <c r="J53" s="554"/>
      <c r="K53" s="78"/>
      <c r="L53" s="78"/>
      <c r="M53" s="78"/>
    </row>
    <row r="54" spans="1:14" ht="63.75" x14ac:dyDescent="0.25">
      <c r="A54" s="79" t="s">
        <v>3</v>
      </c>
      <c r="B54" s="80" t="s">
        <v>4</v>
      </c>
      <c r="C54" s="81" t="s">
        <v>5</v>
      </c>
      <c r="D54" s="82" t="s">
        <v>17</v>
      </c>
      <c r="E54" s="83" t="s">
        <v>6</v>
      </c>
      <c r="F54" s="57" t="s">
        <v>7</v>
      </c>
      <c r="G54" s="84" t="s">
        <v>8</v>
      </c>
      <c r="H54" s="85" t="s">
        <v>9</v>
      </c>
      <c r="I54" s="85" t="s">
        <v>10</v>
      </c>
      <c r="J54" s="86" t="s">
        <v>11</v>
      </c>
      <c r="K54" s="87" t="s">
        <v>12</v>
      </c>
      <c r="L54" s="87" t="s">
        <v>13</v>
      </c>
      <c r="M54" s="87" t="s">
        <v>14</v>
      </c>
    </row>
    <row r="55" spans="1:14" ht="38.25" x14ac:dyDescent="0.25">
      <c r="A55" s="112">
        <v>1</v>
      </c>
      <c r="B55" s="113" t="s">
        <v>80</v>
      </c>
      <c r="C55" s="112" t="s">
        <v>15</v>
      </c>
      <c r="D55" s="49">
        <v>100</v>
      </c>
      <c r="E55" s="50"/>
      <c r="F55" s="51">
        <v>0.08</v>
      </c>
      <c r="G55" s="43">
        <f>E55+(E55*F55)</f>
        <v>0</v>
      </c>
      <c r="H55" s="44">
        <f>D55*E55</f>
        <v>0</v>
      </c>
      <c r="I55" s="45">
        <f t="shared" ref="I55" si="12">H55*F55</f>
        <v>0</v>
      </c>
      <c r="J55" s="45">
        <f>D55*G55</f>
        <v>0</v>
      </c>
      <c r="K55" s="46"/>
      <c r="L55" s="46"/>
      <c r="M55" s="47" t="s">
        <v>44</v>
      </c>
      <c r="N55" s="169" t="s">
        <v>83</v>
      </c>
    </row>
    <row r="56" spans="1:14" x14ac:dyDescent="0.25">
      <c r="A56" s="1"/>
      <c r="B56" s="13"/>
      <c r="C56" s="1"/>
      <c r="D56" s="14"/>
      <c r="E56" s="15"/>
      <c r="F56" s="15"/>
      <c r="G56" s="102" t="s">
        <v>2</v>
      </c>
      <c r="H56" s="12">
        <f>SUM(H55)</f>
        <v>0</v>
      </c>
      <c r="I56" s="12">
        <f>SUM(I55)</f>
        <v>0</v>
      </c>
      <c r="J56" s="12">
        <f>SUM(J55)</f>
        <v>0</v>
      </c>
      <c r="K56" s="78"/>
      <c r="L56" s="78"/>
      <c r="M56" s="78"/>
    </row>
    <row r="57" spans="1:14" x14ac:dyDescent="0.25">
      <c r="A57" s="553" t="s">
        <v>88</v>
      </c>
      <c r="B57" s="554"/>
      <c r="C57" s="554"/>
      <c r="D57" s="554"/>
      <c r="E57" s="554"/>
      <c r="F57" s="554"/>
      <c r="G57" s="554"/>
      <c r="H57" s="554"/>
      <c r="I57" s="554"/>
      <c r="J57" s="554"/>
      <c r="K57" s="3"/>
      <c r="L57" s="3"/>
      <c r="M57" s="3"/>
    </row>
    <row r="58" spans="1:14" ht="63.75" x14ac:dyDescent="0.25">
      <c r="A58" s="79" t="s">
        <v>3</v>
      </c>
      <c r="B58" s="80" t="s">
        <v>4</v>
      </c>
      <c r="C58" s="81" t="s">
        <v>5</v>
      </c>
      <c r="D58" s="82" t="s">
        <v>17</v>
      </c>
      <c r="E58" s="83" t="s">
        <v>6</v>
      </c>
      <c r="F58" s="57" t="s">
        <v>7</v>
      </c>
      <c r="G58" s="84" t="s">
        <v>8</v>
      </c>
      <c r="H58" s="85" t="s">
        <v>9</v>
      </c>
      <c r="I58" s="85" t="s">
        <v>10</v>
      </c>
      <c r="J58" s="86" t="s">
        <v>11</v>
      </c>
      <c r="K58" s="87" t="s">
        <v>12</v>
      </c>
      <c r="L58" s="87" t="s">
        <v>13</v>
      </c>
      <c r="M58" s="87" t="s">
        <v>14</v>
      </c>
    </row>
    <row r="59" spans="1:14" ht="228" customHeight="1" x14ac:dyDescent="0.25">
      <c r="A59" s="37">
        <v>1</v>
      </c>
      <c r="B59" s="231" t="s">
        <v>84</v>
      </c>
      <c r="C59" s="39" t="s">
        <v>15</v>
      </c>
      <c r="D59" s="128">
        <v>3800</v>
      </c>
      <c r="E59" s="50"/>
      <c r="F59" s="42">
        <v>0.08</v>
      </c>
      <c r="G59" s="67"/>
      <c r="H59" s="68">
        <f>D59*E59</f>
        <v>0</v>
      </c>
      <c r="I59" s="68">
        <f t="shared" ref="I59:I61" si="13">H59*F59</f>
        <v>0</v>
      </c>
      <c r="J59" s="69">
        <f>D59*G59</f>
        <v>0</v>
      </c>
      <c r="K59" s="46"/>
      <c r="L59" s="46"/>
      <c r="M59" s="47" t="s">
        <v>44</v>
      </c>
      <c r="N59" s="169" t="s">
        <v>87</v>
      </c>
    </row>
    <row r="60" spans="1:14" ht="364.5" customHeight="1" x14ac:dyDescent="0.25">
      <c r="A60" s="142">
        <v>2</v>
      </c>
      <c r="B60" s="38" t="s">
        <v>85</v>
      </c>
      <c r="C60" s="37" t="s">
        <v>15</v>
      </c>
      <c r="D60" s="40">
        <v>2400</v>
      </c>
      <c r="E60" s="41"/>
      <c r="F60" s="42">
        <v>0.08</v>
      </c>
      <c r="G60" s="67"/>
      <c r="H60" s="68">
        <f>D60*E60</f>
        <v>0</v>
      </c>
      <c r="I60" s="68">
        <f t="shared" si="13"/>
        <v>0</v>
      </c>
      <c r="J60" s="69">
        <f>D60*G60</f>
        <v>0</v>
      </c>
      <c r="K60" s="46"/>
      <c r="L60" s="46"/>
      <c r="M60" s="47" t="s">
        <v>44</v>
      </c>
      <c r="N60" s="169" t="s">
        <v>87</v>
      </c>
    </row>
    <row r="61" spans="1:14" ht="46.5" customHeight="1" x14ac:dyDescent="0.25">
      <c r="A61" s="112">
        <v>3</v>
      </c>
      <c r="B61" s="113" t="s">
        <v>86</v>
      </c>
      <c r="C61" s="7" t="s">
        <v>15</v>
      </c>
      <c r="D61" s="76">
        <v>10</v>
      </c>
      <c r="E61" s="77"/>
      <c r="F61" s="158">
        <v>0.08</v>
      </c>
      <c r="G61" s="67"/>
      <c r="H61" s="68">
        <f>D61*E61</f>
        <v>0</v>
      </c>
      <c r="I61" s="68">
        <f t="shared" si="13"/>
        <v>0</v>
      </c>
      <c r="J61" s="69">
        <f>D61*G61</f>
        <v>0</v>
      </c>
      <c r="K61" s="46"/>
      <c r="L61" s="46"/>
      <c r="M61" s="47" t="s">
        <v>44</v>
      </c>
      <c r="N61" s="169" t="s">
        <v>87</v>
      </c>
    </row>
    <row r="62" spans="1:14" x14ac:dyDescent="0.25">
      <c r="A62" s="1"/>
      <c r="B62" s="13"/>
      <c r="C62" s="1"/>
      <c r="D62" s="14"/>
      <c r="E62" s="15"/>
      <c r="F62" s="15"/>
      <c r="G62" s="12" t="s">
        <v>2</v>
      </c>
      <c r="H62" s="12">
        <f>SUM(H59:H61)</f>
        <v>0</v>
      </c>
      <c r="I62" s="12">
        <f>SUM(I59:I61)</f>
        <v>0</v>
      </c>
      <c r="J62" s="12">
        <f>SUM(J59:J61)</f>
        <v>0</v>
      </c>
      <c r="K62" s="3"/>
      <c r="L62" s="3"/>
      <c r="M62" s="3"/>
    </row>
    <row r="63" spans="1:14" x14ac:dyDescent="0.25">
      <c r="A63" s="553" t="s">
        <v>90</v>
      </c>
      <c r="B63" s="554"/>
      <c r="C63" s="554"/>
      <c r="D63" s="554"/>
      <c r="E63" s="554"/>
      <c r="F63" s="554"/>
      <c r="G63" s="554"/>
      <c r="H63" s="554"/>
      <c r="I63" s="554"/>
      <c r="J63" s="554"/>
      <c r="K63" s="3"/>
      <c r="L63" s="3"/>
      <c r="M63" s="3"/>
    </row>
    <row r="64" spans="1:14" ht="63.75" x14ac:dyDescent="0.25">
      <c r="A64" s="79" t="s">
        <v>3</v>
      </c>
      <c r="B64" s="80" t="s">
        <v>4</v>
      </c>
      <c r="C64" s="81" t="s">
        <v>5</v>
      </c>
      <c r="D64" s="82" t="s">
        <v>17</v>
      </c>
      <c r="E64" s="83" t="s">
        <v>6</v>
      </c>
      <c r="F64" s="57" t="s">
        <v>7</v>
      </c>
      <c r="G64" s="84" t="s">
        <v>8</v>
      </c>
      <c r="H64" s="85" t="s">
        <v>9</v>
      </c>
      <c r="I64" s="85" t="s">
        <v>10</v>
      </c>
      <c r="J64" s="86" t="s">
        <v>11</v>
      </c>
      <c r="K64" s="87" t="s">
        <v>12</v>
      </c>
      <c r="L64" s="237" t="s">
        <v>13</v>
      </c>
      <c r="M64" s="46" t="s">
        <v>14</v>
      </c>
    </row>
    <row r="65" spans="1:14" ht="75" customHeight="1" x14ac:dyDescent="0.25">
      <c r="A65" s="112">
        <v>1</v>
      </c>
      <c r="B65" s="113" t="s">
        <v>89</v>
      </c>
      <c r="C65" s="75" t="s">
        <v>15</v>
      </c>
      <c r="D65" s="76">
        <v>450</v>
      </c>
      <c r="E65" s="77"/>
      <c r="F65" s="158">
        <v>0.08</v>
      </c>
      <c r="G65" s="67">
        <f t="shared" ref="G65" si="14">E65+(E65*F65)</f>
        <v>0</v>
      </c>
      <c r="H65" s="68">
        <f>D65*E65</f>
        <v>0</v>
      </c>
      <c r="I65" s="68">
        <f t="shared" ref="I65" si="15">H65*F65</f>
        <v>0</v>
      </c>
      <c r="J65" s="69">
        <f>D65*G65</f>
        <v>0</v>
      </c>
      <c r="K65" s="46"/>
      <c r="L65" s="46"/>
      <c r="M65" s="238" t="s">
        <v>44</v>
      </c>
      <c r="N65" s="169" t="s">
        <v>91</v>
      </c>
    </row>
    <row r="66" spans="1:14" x14ac:dyDescent="0.25">
      <c r="A66" s="1"/>
      <c r="B66" s="13"/>
      <c r="C66" s="1"/>
      <c r="D66" s="14"/>
      <c r="E66" s="15"/>
      <c r="F66" s="15"/>
      <c r="G66" s="12" t="s">
        <v>2</v>
      </c>
      <c r="H66" s="12">
        <f>SUM(H65)</f>
        <v>0</v>
      </c>
      <c r="I66" s="12">
        <f>SUM(I65)</f>
        <v>0</v>
      </c>
      <c r="J66" s="12">
        <f>SUM(J65)</f>
        <v>0</v>
      </c>
      <c r="K66" s="3"/>
      <c r="L66" s="3"/>
      <c r="M66" s="3"/>
    </row>
    <row r="67" spans="1:14" x14ac:dyDescent="0.25">
      <c r="A67" s="551" t="s">
        <v>94</v>
      </c>
      <c r="B67" s="551"/>
      <c r="C67" s="551"/>
      <c r="D67" s="551"/>
      <c r="E67" s="551"/>
      <c r="F67" s="551"/>
      <c r="G67" s="551"/>
      <c r="H67" s="551"/>
      <c r="I67" s="551"/>
      <c r="J67" s="551"/>
      <c r="K67" s="16"/>
      <c r="L67" s="16"/>
      <c r="M67" s="16"/>
    </row>
    <row r="68" spans="1:14" ht="63.75" x14ac:dyDescent="0.25">
      <c r="A68" s="17" t="s">
        <v>3</v>
      </c>
      <c r="B68" s="18" t="s">
        <v>4</v>
      </c>
      <c r="C68" s="17" t="s">
        <v>5</v>
      </c>
      <c r="D68" s="232" t="s">
        <v>92</v>
      </c>
      <c r="E68" s="19" t="s">
        <v>6</v>
      </c>
      <c r="F68" s="20" t="s">
        <v>7</v>
      </c>
      <c r="G68" s="286" t="s">
        <v>8</v>
      </c>
      <c r="H68" s="253" t="s">
        <v>9</v>
      </c>
      <c r="I68" s="253" t="s">
        <v>10</v>
      </c>
      <c r="J68" s="253" t="s">
        <v>11</v>
      </c>
      <c r="K68" s="21" t="s">
        <v>12</v>
      </c>
      <c r="L68" s="21" t="s">
        <v>13</v>
      </c>
      <c r="M68" s="21" t="s">
        <v>14</v>
      </c>
    </row>
    <row r="69" spans="1:14" ht="283.5" customHeight="1" x14ac:dyDescent="0.25">
      <c r="A69" s="22">
        <v>1</v>
      </c>
      <c r="B69" s="23" t="s">
        <v>93</v>
      </c>
      <c r="C69" s="233" t="s">
        <v>15</v>
      </c>
      <c r="D69" s="234">
        <v>2300</v>
      </c>
      <c r="E69" s="24"/>
      <c r="F69" s="25">
        <v>0.08</v>
      </c>
      <c r="G69" s="26">
        <v>0</v>
      </c>
      <c r="H69" s="27">
        <f t="shared" ref="H69:H75" si="16">D69*E69</f>
        <v>0</v>
      </c>
      <c r="I69" s="27">
        <f>H69*F69</f>
        <v>0</v>
      </c>
      <c r="J69" s="27">
        <f t="shared" ref="J69:J75" si="17">D69*G69</f>
        <v>0</v>
      </c>
      <c r="K69" s="28"/>
      <c r="L69" s="28"/>
      <c r="M69" s="28" t="s">
        <v>44</v>
      </c>
      <c r="N69" s="169" t="s">
        <v>101</v>
      </c>
    </row>
    <row r="70" spans="1:14" ht="122.25" customHeight="1" x14ac:dyDescent="0.25">
      <c r="A70" s="37">
        <v>2</v>
      </c>
      <c r="B70" s="38" t="s">
        <v>95</v>
      </c>
      <c r="C70" s="37" t="s">
        <v>15</v>
      </c>
      <c r="D70" s="40">
        <v>5</v>
      </c>
      <c r="E70" s="41"/>
      <c r="F70" s="42">
        <v>0.08</v>
      </c>
      <c r="G70" s="111">
        <f t="shared" ref="G70:G75" si="18">E70+(E70*F70)</f>
        <v>0</v>
      </c>
      <c r="H70" s="45">
        <f t="shared" si="16"/>
        <v>0</v>
      </c>
      <c r="I70" s="45">
        <f t="shared" ref="I70:I82" si="19">H70*F70</f>
        <v>0</v>
      </c>
      <c r="J70" s="45">
        <f t="shared" si="17"/>
        <v>0</v>
      </c>
      <c r="K70" s="46"/>
      <c r="L70" s="46"/>
      <c r="M70" s="47" t="s">
        <v>44</v>
      </c>
      <c r="N70" s="169" t="s">
        <v>101</v>
      </c>
    </row>
    <row r="71" spans="1:14" ht="202.5" customHeight="1" x14ac:dyDescent="0.25">
      <c r="A71" s="48">
        <v>3</v>
      </c>
      <c r="B71" s="138" t="s">
        <v>96</v>
      </c>
      <c r="C71" s="124" t="s">
        <v>15</v>
      </c>
      <c r="D71" s="128">
        <v>30</v>
      </c>
      <c r="E71" s="50"/>
      <c r="F71" s="144">
        <v>0.08</v>
      </c>
      <c r="G71" s="111">
        <f t="shared" si="18"/>
        <v>0</v>
      </c>
      <c r="H71" s="45">
        <f t="shared" si="16"/>
        <v>0</v>
      </c>
      <c r="I71" s="45">
        <f t="shared" si="19"/>
        <v>0</v>
      </c>
      <c r="J71" s="45">
        <f t="shared" si="17"/>
        <v>0</v>
      </c>
      <c r="K71" s="46"/>
      <c r="L71" s="46"/>
      <c r="M71" s="47" t="s">
        <v>44</v>
      </c>
      <c r="N71" s="169" t="s">
        <v>101</v>
      </c>
    </row>
    <row r="72" spans="1:14" ht="114.75" x14ac:dyDescent="0.25">
      <c r="A72" s="95">
        <v>4</v>
      </c>
      <c r="B72" s="219" t="s">
        <v>97</v>
      </c>
      <c r="C72" s="140" t="s">
        <v>15</v>
      </c>
      <c r="D72" s="122">
        <v>2</v>
      </c>
      <c r="E72" s="123"/>
      <c r="F72" s="141">
        <v>0.08</v>
      </c>
      <c r="G72" s="111">
        <f t="shared" si="18"/>
        <v>0</v>
      </c>
      <c r="H72" s="45">
        <f t="shared" si="16"/>
        <v>0</v>
      </c>
      <c r="I72" s="45">
        <f t="shared" si="19"/>
        <v>0</v>
      </c>
      <c r="J72" s="45">
        <f t="shared" si="17"/>
        <v>0</v>
      </c>
      <c r="K72" s="46"/>
      <c r="L72" s="46"/>
      <c r="M72" s="47" t="s">
        <v>16</v>
      </c>
      <c r="N72" s="169" t="s">
        <v>101</v>
      </c>
    </row>
    <row r="73" spans="1:14" ht="89.25" x14ac:dyDescent="0.25">
      <c r="A73" s="95">
        <v>5</v>
      </c>
      <c r="B73" s="229" t="s">
        <v>98</v>
      </c>
      <c r="C73" s="39" t="s">
        <v>15</v>
      </c>
      <c r="D73" s="40">
        <v>10</v>
      </c>
      <c r="E73" s="41"/>
      <c r="F73" s="42">
        <v>0.08</v>
      </c>
      <c r="G73" s="235">
        <f t="shared" si="18"/>
        <v>0</v>
      </c>
      <c r="H73" s="45">
        <f t="shared" si="16"/>
        <v>0</v>
      </c>
      <c r="I73" s="45">
        <f t="shared" si="19"/>
        <v>0</v>
      </c>
      <c r="J73" s="45">
        <f t="shared" si="17"/>
        <v>0</v>
      </c>
      <c r="K73" s="46"/>
      <c r="L73" s="46"/>
      <c r="M73" s="47" t="s">
        <v>16</v>
      </c>
      <c r="N73" s="169" t="s">
        <v>101</v>
      </c>
    </row>
    <row r="74" spans="1:14" ht="89.25" x14ac:dyDescent="0.25">
      <c r="A74" s="88">
        <v>6</v>
      </c>
      <c r="B74" s="236" t="s">
        <v>99</v>
      </c>
      <c r="C74" s="39" t="s">
        <v>15</v>
      </c>
      <c r="D74" s="40">
        <v>10</v>
      </c>
      <c r="E74" s="41"/>
      <c r="F74" s="42">
        <v>0.08</v>
      </c>
      <c r="G74" s="235">
        <f t="shared" si="18"/>
        <v>0</v>
      </c>
      <c r="H74" s="45">
        <f t="shared" si="16"/>
        <v>0</v>
      </c>
      <c r="I74" s="45">
        <f t="shared" si="19"/>
        <v>0</v>
      </c>
      <c r="J74" s="45">
        <f t="shared" si="17"/>
        <v>0</v>
      </c>
      <c r="K74" s="46"/>
      <c r="L74" s="46"/>
      <c r="M74" s="47" t="s">
        <v>16</v>
      </c>
      <c r="N74" s="169" t="s">
        <v>101</v>
      </c>
    </row>
    <row r="75" spans="1:14" x14ac:dyDescent="0.25">
      <c r="A75" s="95">
        <v>7</v>
      </c>
      <c r="B75" s="227" t="s">
        <v>100</v>
      </c>
      <c r="C75" s="7" t="s">
        <v>15</v>
      </c>
      <c r="D75" s="76">
        <v>10</v>
      </c>
      <c r="E75" s="77"/>
      <c r="F75" s="158">
        <v>0.08</v>
      </c>
      <c r="G75" s="43">
        <f t="shared" si="18"/>
        <v>0</v>
      </c>
      <c r="H75" s="94">
        <f t="shared" si="16"/>
        <v>0</v>
      </c>
      <c r="I75" s="94">
        <f t="shared" si="19"/>
        <v>0</v>
      </c>
      <c r="J75" s="94">
        <f t="shared" si="17"/>
        <v>0</v>
      </c>
      <c r="K75" s="46"/>
      <c r="L75" s="46"/>
      <c r="M75" s="47" t="s">
        <v>16</v>
      </c>
      <c r="N75" s="169" t="s">
        <v>101</v>
      </c>
    </row>
    <row r="76" spans="1:14" ht="208.5" customHeight="1" x14ac:dyDescent="0.25">
      <c r="A76" s="239">
        <v>8</v>
      </c>
      <c r="B76" s="240" t="s">
        <v>102</v>
      </c>
      <c r="C76" s="241" t="s">
        <v>15</v>
      </c>
      <c r="D76" s="242">
        <v>190</v>
      </c>
      <c r="E76" s="243"/>
      <c r="F76" s="244">
        <v>0.08</v>
      </c>
      <c r="G76" s="43">
        <f t="shared" ref="G76:G82" si="20">E76+(E76*F76)</f>
        <v>0</v>
      </c>
      <c r="H76" s="94">
        <f t="shared" ref="H76:H82" si="21">D76*E76</f>
        <v>0</v>
      </c>
      <c r="I76" s="94">
        <f t="shared" si="19"/>
        <v>0</v>
      </c>
      <c r="J76" s="94">
        <f t="shared" ref="J76:J82" si="22">D76*G76</f>
        <v>0</v>
      </c>
      <c r="K76" s="245"/>
      <c r="L76" s="160"/>
      <c r="M76" s="28" t="s">
        <v>103</v>
      </c>
      <c r="N76" s="169" t="s">
        <v>101</v>
      </c>
    </row>
    <row r="77" spans="1:14" ht="216.75" x14ac:dyDescent="0.25">
      <c r="A77" s="39">
        <v>9</v>
      </c>
      <c r="B77" s="165" t="s">
        <v>104</v>
      </c>
      <c r="C77" s="7" t="s">
        <v>15</v>
      </c>
      <c r="D77" s="166">
        <v>3400</v>
      </c>
      <c r="E77" s="167"/>
      <c r="F77" s="126">
        <v>0.08</v>
      </c>
      <c r="G77" s="43">
        <f t="shared" si="20"/>
        <v>0</v>
      </c>
      <c r="H77" s="94">
        <f t="shared" si="21"/>
        <v>0</v>
      </c>
      <c r="I77" s="94">
        <f t="shared" si="19"/>
        <v>0</v>
      </c>
      <c r="J77" s="94">
        <f t="shared" si="22"/>
        <v>0</v>
      </c>
      <c r="K77" s="168"/>
      <c r="L77" s="160"/>
      <c r="M77" s="28" t="s">
        <v>103</v>
      </c>
      <c r="N77" s="169" t="s">
        <v>101</v>
      </c>
    </row>
    <row r="78" spans="1:14" ht="99.75" customHeight="1" x14ac:dyDescent="0.25">
      <c r="A78" s="39">
        <v>10</v>
      </c>
      <c r="B78" s="165" t="s">
        <v>105</v>
      </c>
      <c r="C78" s="7" t="s">
        <v>15</v>
      </c>
      <c r="D78" s="166">
        <v>200</v>
      </c>
      <c r="E78" s="167"/>
      <c r="F78" s="126">
        <v>0.08</v>
      </c>
      <c r="G78" s="43">
        <f t="shared" si="20"/>
        <v>0</v>
      </c>
      <c r="H78" s="94">
        <f t="shared" si="21"/>
        <v>0</v>
      </c>
      <c r="I78" s="94">
        <f t="shared" si="19"/>
        <v>0</v>
      </c>
      <c r="J78" s="94">
        <f t="shared" si="22"/>
        <v>0</v>
      </c>
      <c r="K78" s="168"/>
      <c r="L78" s="160"/>
      <c r="M78" s="28" t="s">
        <v>103</v>
      </c>
      <c r="N78" s="169" t="s">
        <v>101</v>
      </c>
    </row>
    <row r="79" spans="1:14" ht="36.75" customHeight="1" x14ac:dyDescent="0.25">
      <c r="A79" s="7">
        <v>11</v>
      </c>
      <c r="B79" s="165" t="s">
        <v>106</v>
      </c>
      <c r="C79" s="7" t="s">
        <v>15</v>
      </c>
      <c r="D79" s="166">
        <v>200</v>
      </c>
      <c r="E79" s="167"/>
      <c r="F79" s="126">
        <v>0.08</v>
      </c>
      <c r="G79" s="43">
        <f t="shared" si="20"/>
        <v>0</v>
      </c>
      <c r="H79" s="94">
        <f t="shared" si="21"/>
        <v>0</v>
      </c>
      <c r="I79" s="94">
        <f t="shared" si="19"/>
        <v>0</v>
      </c>
      <c r="J79" s="94">
        <f t="shared" si="22"/>
        <v>0</v>
      </c>
      <c r="K79" s="168"/>
      <c r="L79" s="160"/>
      <c r="M79" s="28" t="s">
        <v>103</v>
      </c>
      <c r="N79" s="169" t="s">
        <v>101</v>
      </c>
    </row>
    <row r="80" spans="1:14" ht="175.5" customHeight="1" x14ac:dyDescent="0.25">
      <c r="A80" s="246">
        <v>12</v>
      </c>
      <c r="B80" s="240" t="s">
        <v>107</v>
      </c>
      <c r="C80" s="75" t="s">
        <v>15</v>
      </c>
      <c r="D80" s="166">
        <v>200</v>
      </c>
      <c r="E80" s="247"/>
      <c r="F80" s="248">
        <v>0.08</v>
      </c>
      <c r="G80" s="43">
        <f t="shared" si="20"/>
        <v>0</v>
      </c>
      <c r="H80" s="94">
        <f t="shared" si="21"/>
        <v>0</v>
      </c>
      <c r="I80" s="94">
        <f t="shared" si="19"/>
        <v>0</v>
      </c>
      <c r="J80" s="94">
        <f t="shared" si="22"/>
        <v>0</v>
      </c>
      <c r="K80" s="168"/>
      <c r="L80" s="160"/>
      <c r="M80" s="28" t="s">
        <v>103</v>
      </c>
      <c r="N80" s="169" t="s">
        <v>101</v>
      </c>
    </row>
    <row r="81" spans="1:14" ht="357" customHeight="1" x14ac:dyDescent="0.25">
      <c r="A81" s="75">
        <v>13</v>
      </c>
      <c r="B81" s="240" t="s">
        <v>108</v>
      </c>
      <c r="C81" s="75" t="s">
        <v>15</v>
      </c>
      <c r="D81" s="166">
        <v>100</v>
      </c>
      <c r="E81" s="247"/>
      <c r="F81" s="248">
        <v>0.08</v>
      </c>
      <c r="G81" s="43">
        <f t="shared" si="20"/>
        <v>0</v>
      </c>
      <c r="H81" s="94">
        <f t="shared" si="21"/>
        <v>0</v>
      </c>
      <c r="I81" s="94">
        <f t="shared" si="19"/>
        <v>0</v>
      </c>
      <c r="J81" s="94">
        <f t="shared" si="22"/>
        <v>0</v>
      </c>
      <c r="K81" s="168"/>
      <c r="L81" s="160"/>
      <c r="M81" s="28" t="s">
        <v>103</v>
      </c>
      <c r="N81" s="169" t="s">
        <v>101</v>
      </c>
    </row>
    <row r="82" spans="1:14" ht="225.75" customHeight="1" x14ac:dyDescent="0.25">
      <c r="A82" s="75">
        <v>14</v>
      </c>
      <c r="B82" s="249" t="s">
        <v>109</v>
      </c>
      <c r="C82" s="75" t="s">
        <v>15</v>
      </c>
      <c r="D82" s="166">
        <v>100</v>
      </c>
      <c r="E82" s="247"/>
      <c r="F82" s="248">
        <v>0.08</v>
      </c>
      <c r="G82" s="43">
        <f t="shared" si="20"/>
        <v>0</v>
      </c>
      <c r="H82" s="94">
        <f t="shared" si="21"/>
        <v>0</v>
      </c>
      <c r="I82" s="94">
        <f t="shared" si="19"/>
        <v>0</v>
      </c>
      <c r="J82" s="94">
        <f t="shared" si="22"/>
        <v>0</v>
      </c>
      <c r="K82" s="168"/>
      <c r="L82" s="160"/>
      <c r="M82" s="28" t="s">
        <v>103</v>
      </c>
      <c r="N82" s="169" t="s">
        <v>101</v>
      </c>
    </row>
    <row r="83" spans="1:14" x14ac:dyDescent="0.25">
      <c r="A83" s="1"/>
      <c r="B83" s="71"/>
      <c r="C83" s="1"/>
      <c r="D83" s="14"/>
      <c r="E83" s="194"/>
      <c r="F83" s="73"/>
      <c r="G83" s="12" t="s">
        <v>2</v>
      </c>
      <c r="H83" s="12">
        <f>SUM(H69:H82)</f>
        <v>0</v>
      </c>
      <c r="I83" s="12">
        <f>SUM(I69:I82)</f>
        <v>0</v>
      </c>
      <c r="J83" s="12">
        <f>SUM(J69:J82)</f>
        <v>0</v>
      </c>
      <c r="K83" s="3"/>
      <c r="L83" s="3"/>
      <c r="M83" s="3"/>
    </row>
    <row r="84" spans="1:14" x14ac:dyDescent="0.25">
      <c r="A84" s="553" t="s">
        <v>111</v>
      </c>
      <c r="B84" s="554"/>
      <c r="C84" s="554"/>
      <c r="D84" s="554"/>
      <c r="E84" s="554"/>
      <c r="F84" s="554"/>
      <c r="G84" s="554"/>
      <c r="H84" s="554"/>
      <c r="I84" s="554"/>
      <c r="J84" s="554"/>
      <c r="K84" s="78"/>
      <c r="L84" s="78"/>
      <c r="M84" s="78"/>
    </row>
    <row r="85" spans="1:14" ht="63.75" x14ac:dyDescent="0.25">
      <c r="A85" s="79" t="s">
        <v>3</v>
      </c>
      <c r="B85" s="80" t="s">
        <v>4</v>
      </c>
      <c r="C85" s="81" t="s">
        <v>5</v>
      </c>
      <c r="D85" s="82" t="s">
        <v>17</v>
      </c>
      <c r="E85" s="83" t="s">
        <v>6</v>
      </c>
      <c r="F85" s="57" t="s">
        <v>7</v>
      </c>
      <c r="G85" s="84" t="s">
        <v>8</v>
      </c>
      <c r="H85" s="85" t="s">
        <v>9</v>
      </c>
      <c r="I85" s="85" t="s">
        <v>10</v>
      </c>
      <c r="J85" s="86" t="s">
        <v>11</v>
      </c>
      <c r="K85" s="87" t="s">
        <v>12</v>
      </c>
      <c r="L85" s="87" t="s">
        <v>13</v>
      </c>
      <c r="M85" s="87" t="s">
        <v>14</v>
      </c>
    </row>
    <row r="86" spans="1:14" ht="165.75" customHeight="1" x14ac:dyDescent="0.25">
      <c r="A86" s="48">
        <v>1</v>
      </c>
      <c r="B86" s="143" t="s">
        <v>110</v>
      </c>
      <c r="C86" s="124" t="s">
        <v>15</v>
      </c>
      <c r="D86" s="128">
        <v>10</v>
      </c>
      <c r="E86" s="50"/>
      <c r="F86" s="51">
        <v>0.08</v>
      </c>
      <c r="G86" s="43">
        <f>E86+(E86*F86)</f>
        <v>0</v>
      </c>
      <c r="H86" s="44">
        <f>D86*E86</f>
        <v>0</v>
      </c>
      <c r="I86" s="45">
        <f t="shared" ref="I86" si="23">H86*F86</f>
        <v>0</v>
      </c>
      <c r="J86" s="45">
        <f>D86*G86</f>
        <v>0</v>
      </c>
      <c r="K86" s="46"/>
      <c r="L86" s="46"/>
      <c r="M86" s="47" t="s">
        <v>44</v>
      </c>
      <c r="N86" t="s">
        <v>112</v>
      </c>
    </row>
    <row r="87" spans="1:14" x14ac:dyDescent="0.25">
      <c r="A87" s="1"/>
      <c r="B87" s="13"/>
      <c r="C87" s="1"/>
      <c r="D87" s="14"/>
      <c r="E87" s="15"/>
      <c r="F87" s="15"/>
      <c r="G87" s="102" t="s">
        <v>2</v>
      </c>
      <c r="H87" s="12">
        <f>SUM(H86)</f>
        <v>0</v>
      </c>
      <c r="I87" s="12">
        <f>SUM(I86)</f>
        <v>0</v>
      </c>
      <c r="J87" s="12">
        <f>SUM(J86)</f>
        <v>0</v>
      </c>
      <c r="K87" s="78"/>
      <c r="L87" s="78"/>
      <c r="M87" s="78"/>
    </row>
    <row r="88" spans="1:14" x14ac:dyDescent="0.25">
      <c r="A88" s="553" t="s">
        <v>117</v>
      </c>
      <c r="B88" s="554"/>
      <c r="C88" s="554"/>
      <c r="D88" s="554"/>
      <c r="E88" s="554"/>
      <c r="F88" s="554"/>
      <c r="G88" s="554"/>
      <c r="H88" s="554"/>
      <c r="I88" s="554"/>
      <c r="J88" s="554"/>
      <c r="K88" s="3"/>
      <c r="L88" s="3"/>
      <c r="M88" s="3"/>
    </row>
    <row r="89" spans="1:14" ht="63.75" x14ac:dyDescent="0.25">
      <c r="A89" s="53" t="s">
        <v>3</v>
      </c>
      <c r="B89" s="54" t="s">
        <v>4</v>
      </c>
      <c r="C89" s="53" t="s">
        <v>5</v>
      </c>
      <c r="D89" s="55" t="s">
        <v>17</v>
      </c>
      <c r="E89" s="56" t="s">
        <v>6</v>
      </c>
      <c r="F89" s="57" t="s">
        <v>7</v>
      </c>
      <c r="G89" s="58" t="s">
        <v>8</v>
      </c>
      <c r="H89" s="59" t="s">
        <v>9</v>
      </c>
      <c r="I89" s="59" t="s">
        <v>10</v>
      </c>
      <c r="J89" s="60" t="s">
        <v>11</v>
      </c>
      <c r="K89" s="61" t="s">
        <v>12</v>
      </c>
      <c r="L89" s="61" t="s">
        <v>13</v>
      </c>
      <c r="M89" s="61" t="s">
        <v>14</v>
      </c>
    </row>
    <row r="90" spans="1:14" ht="86.25" customHeight="1" x14ac:dyDescent="0.25">
      <c r="A90" s="110">
        <v>1</v>
      </c>
      <c r="B90" s="38" t="s">
        <v>113</v>
      </c>
      <c r="C90" s="196" t="s">
        <v>15</v>
      </c>
      <c r="D90" s="122">
        <v>160</v>
      </c>
      <c r="E90" s="123"/>
      <c r="F90" s="139">
        <v>0.08</v>
      </c>
      <c r="G90" s="67">
        <f t="shared" ref="G90:G93" si="24">E90+(E90*F90)</f>
        <v>0</v>
      </c>
      <c r="H90" s="68">
        <f>D90*E90</f>
        <v>0</v>
      </c>
      <c r="I90" s="68">
        <f t="shared" ref="I90:I93" si="25">H90*F90</f>
        <v>0</v>
      </c>
      <c r="J90" s="69">
        <f>D90*G90</f>
        <v>0</v>
      </c>
      <c r="K90" s="70"/>
      <c r="L90" s="70"/>
      <c r="M90" s="252" t="s">
        <v>44</v>
      </c>
      <c r="N90" s="169" t="s">
        <v>42</v>
      </c>
    </row>
    <row r="91" spans="1:14" ht="171" customHeight="1" x14ac:dyDescent="0.25">
      <c r="A91" s="110">
        <v>2</v>
      </c>
      <c r="B91" s="138" t="s">
        <v>114</v>
      </c>
      <c r="C91" s="110" t="s">
        <v>15</v>
      </c>
      <c r="D91" s="122">
        <v>2400</v>
      </c>
      <c r="E91" s="123"/>
      <c r="F91" s="139">
        <v>0.08</v>
      </c>
      <c r="G91" s="67">
        <f t="shared" si="24"/>
        <v>0</v>
      </c>
      <c r="H91" s="68">
        <f>D91*E91</f>
        <v>0</v>
      </c>
      <c r="I91" s="68">
        <f t="shared" si="25"/>
        <v>0</v>
      </c>
      <c r="J91" s="69">
        <f>D91*G91</f>
        <v>0</v>
      </c>
      <c r="K91" s="70"/>
      <c r="L91" s="70"/>
      <c r="M91" s="252" t="s">
        <v>44</v>
      </c>
      <c r="N91" s="169" t="s">
        <v>42</v>
      </c>
    </row>
    <row r="92" spans="1:14" ht="221.25" customHeight="1" x14ac:dyDescent="0.25">
      <c r="A92" s="110">
        <v>3</v>
      </c>
      <c r="B92" s="145" t="s">
        <v>115</v>
      </c>
      <c r="C92" s="140" t="s">
        <v>15</v>
      </c>
      <c r="D92" s="122">
        <v>140</v>
      </c>
      <c r="E92" s="123"/>
      <c r="F92" s="139">
        <v>0.08</v>
      </c>
      <c r="G92" s="67">
        <f t="shared" si="24"/>
        <v>0</v>
      </c>
      <c r="H92" s="68">
        <f>D92*E92</f>
        <v>0</v>
      </c>
      <c r="I92" s="68">
        <f t="shared" si="25"/>
        <v>0</v>
      </c>
      <c r="J92" s="69">
        <f>D92*G92</f>
        <v>0</v>
      </c>
      <c r="K92" s="70"/>
      <c r="L92" s="70"/>
      <c r="M92" s="252" t="s">
        <v>44</v>
      </c>
      <c r="N92" s="169" t="s">
        <v>42</v>
      </c>
    </row>
    <row r="93" spans="1:14" ht="38.25" x14ac:dyDescent="0.25">
      <c r="A93" s="250">
        <v>4</v>
      </c>
      <c r="B93" s="251" t="s">
        <v>116</v>
      </c>
      <c r="C93" s="131" t="s">
        <v>15</v>
      </c>
      <c r="D93" s="132">
        <v>190</v>
      </c>
      <c r="E93" s="123"/>
      <c r="F93" s="139">
        <v>0.08</v>
      </c>
      <c r="G93" s="67">
        <f t="shared" si="24"/>
        <v>0</v>
      </c>
      <c r="H93" s="68">
        <f>D93*E93</f>
        <v>0</v>
      </c>
      <c r="I93" s="68">
        <f t="shared" si="25"/>
        <v>0</v>
      </c>
      <c r="J93" s="69">
        <f>D93*G93</f>
        <v>0</v>
      </c>
      <c r="K93" s="70"/>
      <c r="L93" s="70"/>
      <c r="M93" s="252" t="s">
        <v>44</v>
      </c>
      <c r="N93" s="169" t="s">
        <v>42</v>
      </c>
    </row>
    <row r="94" spans="1:14" x14ac:dyDescent="0.25">
      <c r="A94" s="1"/>
      <c r="B94" s="13"/>
      <c r="C94" s="1"/>
      <c r="D94" s="14"/>
      <c r="E94" s="15"/>
      <c r="F94" s="15"/>
      <c r="G94" s="12" t="s">
        <v>2</v>
      </c>
      <c r="H94" s="12">
        <f>SUM(H90:H93)</f>
        <v>0</v>
      </c>
      <c r="I94" s="12">
        <f>SUM(I90:I93)</f>
        <v>0</v>
      </c>
      <c r="J94" s="12">
        <f>SUM(J90:J93)</f>
        <v>0</v>
      </c>
      <c r="K94" s="3"/>
      <c r="L94" s="3"/>
      <c r="M94" s="3"/>
    </row>
    <row r="95" spans="1:14" x14ac:dyDescent="0.25">
      <c r="A95" s="553" t="s">
        <v>120</v>
      </c>
      <c r="B95" s="554"/>
      <c r="C95" s="554"/>
      <c r="D95" s="554"/>
      <c r="E95" s="554"/>
      <c r="F95" s="554"/>
      <c r="G95" s="554"/>
      <c r="H95" s="554"/>
      <c r="I95" s="554"/>
      <c r="J95" s="554"/>
      <c r="K95" s="78"/>
      <c r="L95" s="78"/>
      <c r="M95" s="78"/>
    </row>
    <row r="96" spans="1:14" ht="63.75" x14ac:dyDescent="0.25">
      <c r="A96" s="79" t="s">
        <v>3</v>
      </c>
      <c r="B96" s="80" t="s">
        <v>4</v>
      </c>
      <c r="C96" s="81" t="s">
        <v>5</v>
      </c>
      <c r="D96" s="82" t="s">
        <v>17</v>
      </c>
      <c r="E96" s="83" t="s">
        <v>6</v>
      </c>
      <c r="F96" s="57" t="s">
        <v>7</v>
      </c>
      <c r="G96" s="84" t="s">
        <v>8</v>
      </c>
      <c r="H96" s="85" t="s">
        <v>9</v>
      </c>
      <c r="I96" s="85" t="s">
        <v>10</v>
      </c>
      <c r="J96" s="86" t="s">
        <v>11</v>
      </c>
      <c r="K96" s="87" t="s">
        <v>12</v>
      </c>
      <c r="L96" s="87" t="s">
        <v>13</v>
      </c>
      <c r="M96" s="87" t="s">
        <v>14</v>
      </c>
    </row>
    <row r="97" spans="1:14" ht="51" x14ac:dyDescent="0.25">
      <c r="A97" s="95">
        <v>1</v>
      </c>
      <c r="B97" s="121" t="s">
        <v>118</v>
      </c>
      <c r="C97" s="90" t="s">
        <v>15</v>
      </c>
      <c r="D97" s="91">
        <v>315</v>
      </c>
      <c r="E97" s="92"/>
      <c r="F97" s="93">
        <v>0.08</v>
      </c>
      <c r="G97" s="43">
        <f>E97+(E97*F97)</f>
        <v>0</v>
      </c>
      <c r="H97" s="94">
        <f>D97*E97</f>
        <v>0</v>
      </c>
      <c r="I97" s="94">
        <f t="shared" ref="I97" si="26">H97*F97</f>
        <v>0</v>
      </c>
      <c r="J97" s="94">
        <f>D97*G97</f>
        <v>0</v>
      </c>
      <c r="K97" s="46"/>
      <c r="L97" s="46"/>
      <c r="M97" s="47" t="s">
        <v>44</v>
      </c>
      <c r="N97" s="169" t="s">
        <v>119</v>
      </c>
    </row>
    <row r="98" spans="1:14" x14ac:dyDescent="0.25">
      <c r="A98" s="1"/>
      <c r="B98" s="13"/>
      <c r="C98" s="1"/>
      <c r="D98" s="15"/>
      <c r="E98" s="15"/>
      <c r="F98" s="15"/>
      <c r="G98" s="102" t="s">
        <v>2</v>
      </c>
      <c r="H98" s="102">
        <f>SUM(H97)</f>
        <v>0</v>
      </c>
      <c r="I98" s="102">
        <f>SUM(I97)</f>
        <v>0</v>
      </c>
      <c r="J98" s="102">
        <f>SUM(J97)</f>
        <v>0</v>
      </c>
      <c r="K98" s="78"/>
      <c r="L98" s="78"/>
      <c r="M98" s="78"/>
    </row>
    <row r="99" spans="1:14" x14ac:dyDescent="0.25">
      <c r="A99" s="561" t="s">
        <v>122</v>
      </c>
      <c r="B99" s="561"/>
      <c r="C99" s="561"/>
      <c r="D99" s="561"/>
      <c r="E99" s="561"/>
      <c r="F99" s="561"/>
      <c r="G99" s="561"/>
      <c r="H99" s="561"/>
      <c r="I99" s="561"/>
      <c r="J99" s="561"/>
      <c r="K99" s="192"/>
      <c r="L99" s="192"/>
      <c r="M99" s="192"/>
    </row>
    <row r="100" spans="1:14" ht="63.75" x14ac:dyDescent="0.25">
      <c r="A100" s="180" t="s">
        <v>3</v>
      </c>
      <c r="B100" s="181" t="s">
        <v>4</v>
      </c>
      <c r="C100" s="180" t="s">
        <v>5</v>
      </c>
      <c r="D100" s="182" t="s">
        <v>17</v>
      </c>
      <c r="E100" s="176" t="s">
        <v>6</v>
      </c>
      <c r="F100" s="175" t="s">
        <v>7</v>
      </c>
      <c r="G100" s="259" t="s">
        <v>8</v>
      </c>
      <c r="H100" s="260" t="s">
        <v>9</v>
      </c>
      <c r="I100" s="260" t="s">
        <v>10</v>
      </c>
      <c r="J100" s="261" t="s">
        <v>11</v>
      </c>
      <c r="K100" s="190" t="s">
        <v>12</v>
      </c>
      <c r="L100" s="191" t="s">
        <v>13</v>
      </c>
      <c r="M100" s="118" t="s">
        <v>14</v>
      </c>
    </row>
    <row r="101" spans="1:14" ht="114" x14ac:dyDescent="0.25">
      <c r="A101" s="183">
        <v>1</v>
      </c>
      <c r="B101" s="262" t="s">
        <v>121</v>
      </c>
      <c r="C101" s="255" t="s">
        <v>15</v>
      </c>
      <c r="D101" s="263">
        <v>10</v>
      </c>
      <c r="E101" s="264"/>
      <c r="F101" s="184">
        <v>0.08</v>
      </c>
      <c r="G101" s="43">
        <f>E101+(E101*F101)</f>
        <v>0</v>
      </c>
      <c r="H101" s="94">
        <f>D101*E101</f>
        <v>0</v>
      </c>
      <c r="I101" s="94">
        <f t="shared" ref="I101" si="27">H101*F101</f>
        <v>0</v>
      </c>
      <c r="J101" s="94">
        <f>D101*G101</f>
        <v>0</v>
      </c>
      <c r="K101" s="265"/>
      <c r="L101" s="266"/>
      <c r="M101" s="193" t="s">
        <v>103</v>
      </c>
      <c r="N101" s="169" t="s">
        <v>123</v>
      </c>
    </row>
    <row r="102" spans="1:14" x14ac:dyDescent="0.25">
      <c r="A102" s="254"/>
      <c r="B102" s="256"/>
      <c r="C102" s="254"/>
      <c r="D102" s="257"/>
      <c r="E102" s="258"/>
      <c r="F102" s="258"/>
      <c r="G102" s="102" t="s">
        <v>2</v>
      </c>
      <c r="H102" s="102">
        <f>SUM(H101)</f>
        <v>0</v>
      </c>
      <c r="I102" s="102">
        <f>SUM(I101)</f>
        <v>0</v>
      </c>
      <c r="J102" s="102">
        <f>SUM(J101)</f>
        <v>0</v>
      </c>
      <c r="K102" s="192"/>
      <c r="L102" s="192"/>
      <c r="M102" s="192"/>
    </row>
    <row r="103" spans="1:14" x14ac:dyDescent="0.25">
      <c r="A103" s="561" t="s">
        <v>35</v>
      </c>
      <c r="B103" s="562"/>
      <c r="C103" s="562"/>
      <c r="D103" s="562"/>
      <c r="E103" s="562"/>
      <c r="F103" s="562"/>
      <c r="G103" s="562"/>
      <c r="H103" s="562"/>
      <c r="I103" s="562"/>
      <c r="J103" s="562"/>
      <c r="K103" s="283"/>
      <c r="L103" s="283"/>
      <c r="M103" s="283"/>
    </row>
    <row r="104" spans="1:14" ht="63.75" x14ac:dyDescent="0.25">
      <c r="A104" s="270" t="s">
        <v>3</v>
      </c>
      <c r="B104" s="271" t="s">
        <v>4</v>
      </c>
      <c r="C104" s="270" t="s">
        <v>5</v>
      </c>
      <c r="D104" s="272" t="s">
        <v>17</v>
      </c>
      <c r="E104" s="273" t="s">
        <v>6</v>
      </c>
      <c r="F104" s="175" t="s">
        <v>7</v>
      </c>
      <c r="G104" s="274" t="s">
        <v>8</v>
      </c>
      <c r="H104" s="275" t="s">
        <v>9</v>
      </c>
      <c r="I104" s="275" t="s">
        <v>10</v>
      </c>
      <c r="J104" s="276" t="s">
        <v>11</v>
      </c>
      <c r="K104" s="284" t="s">
        <v>12</v>
      </c>
      <c r="L104" s="285" t="s">
        <v>13</v>
      </c>
      <c r="M104" s="118" t="s">
        <v>14</v>
      </c>
    </row>
    <row r="105" spans="1:14" ht="237.75" customHeight="1" x14ac:dyDescent="0.25">
      <c r="A105" s="277">
        <v>1</v>
      </c>
      <c r="B105" s="278" t="s">
        <v>124</v>
      </c>
      <c r="C105" s="279" t="s">
        <v>15</v>
      </c>
      <c r="D105" s="279">
        <v>150</v>
      </c>
      <c r="E105" s="280"/>
      <c r="F105" s="281">
        <v>0.08</v>
      </c>
      <c r="G105" s="43">
        <f>E105+(E105*F105)</f>
        <v>0</v>
      </c>
      <c r="H105" s="94">
        <f>D105*E105</f>
        <v>0</v>
      </c>
      <c r="I105" s="94">
        <f t="shared" ref="I105" si="28">H105*F105</f>
        <v>0</v>
      </c>
      <c r="J105" s="94">
        <f>D105*G105</f>
        <v>0</v>
      </c>
      <c r="K105" s="284"/>
      <c r="L105" s="285"/>
      <c r="M105" s="193" t="s">
        <v>103</v>
      </c>
      <c r="N105" s="169" t="s">
        <v>125</v>
      </c>
    </row>
    <row r="106" spans="1:14" x14ac:dyDescent="0.25">
      <c r="A106" s="267"/>
      <c r="B106" s="268"/>
      <c r="C106" s="254"/>
      <c r="D106" s="257"/>
      <c r="E106" s="282"/>
      <c r="F106" s="269"/>
      <c r="G106" s="102" t="s">
        <v>2</v>
      </c>
      <c r="H106" s="102">
        <f>SUM(H105)</f>
        <v>0</v>
      </c>
      <c r="I106" s="102">
        <f>SUM(I105)</f>
        <v>0</v>
      </c>
      <c r="J106" s="102">
        <f>SUM(J105)</f>
        <v>0</v>
      </c>
      <c r="K106" s="283"/>
      <c r="L106" s="283"/>
      <c r="M106" s="283"/>
    </row>
    <row r="107" spans="1:14" x14ac:dyDescent="0.25">
      <c r="A107" s="561" t="s">
        <v>36</v>
      </c>
      <c r="B107" s="562"/>
      <c r="C107" s="562"/>
      <c r="D107" s="562"/>
      <c r="E107" s="562"/>
      <c r="F107" s="562"/>
      <c r="G107" s="562"/>
      <c r="H107" s="562"/>
      <c r="I107" s="562"/>
      <c r="J107" s="562"/>
      <c r="K107" s="283"/>
      <c r="L107" s="283"/>
      <c r="M107" s="283"/>
    </row>
    <row r="108" spans="1:14" ht="63.75" x14ac:dyDescent="0.25">
      <c r="A108" s="289" t="s">
        <v>3</v>
      </c>
      <c r="B108" s="290" t="s">
        <v>4</v>
      </c>
      <c r="C108" s="291" t="s">
        <v>5</v>
      </c>
      <c r="D108" s="292" t="s">
        <v>17</v>
      </c>
      <c r="E108" s="176" t="s">
        <v>6</v>
      </c>
      <c r="F108" s="175" t="s">
        <v>7</v>
      </c>
      <c r="G108" s="177" t="s">
        <v>8</v>
      </c>
      <c r="H108" s="178" t="s">
        <v>9</v>
      </c>
      <c r="I108" s="178" t="s">
        <v>10</v>
      </c>
      <c r="J108" s="179" t="s">
        <v>11</v>
      </c>
      <c r="K108" s="190" t="s">
        <v>12</v>
      </c>
      <c r="L108" s="191" t="s">
        <v>13</v>
      </c>
      <c r="M108" s="118" t="s">
        <v>14</v>
      </c>
    </row>
    <row r="109" spans="1:14" ht="114" x14ac:dyDescent="0.25">
      <c r="A109" s="293">
        <v>1</v>
      </c>
      <c r="B109" s="294" t="s">
        <v>126</v>
      </c>
      <c r="C109" s="115" t="s">
        <v>15</v>
      </c>
      <c r="D109" s="295">
        <v>25</v>
      </c>
      <c r="E109" s="287"/>
      <c r="F109" s="288">
        <v>0.08</v>
      </c>
      <c r="G109" s="43">
        <f>E109+(E109*F109)</f>
        <v>0</v>
      </c>
      <c r="H109" s="94">
        <f>D109*E109</f>
        <v>0</v>
      </c>
      <c r="I109" s="94">
        <f t="shared" ref="I109" si="29">H109*F109</f>
        <v>0</v>
      </c>
      <c r="J109" s="94">
        <f>D109*G109</f>
        <v>0</v>
      </c>
      <c r="K109" s="118"/>
      <c r="L109" s="119"/>
      <c r="M109" s="193" t="s">
        <v>103</v>
      </c>
      <c r="N109" s="169" t="s">
        <v>112</v>
      </c>
    </row>
    <row r="110" spans="1:14" x14ac:dyDescent="0.25">
      <c r="A110" s="267"/>
      <c r="B110" s="256"/>
      <c r="C110" s="254"/>
      <c r="D110" s="257"/>
      <c r="E110" s="258"/>
      <c r="F110" s="258"/>
      <c r="G110" s="102" t="s">
        <v>2</v>
      </c>
      <c r="H110" s="102">
        <f>SUM(H109)</f>
        <v>0</v>
      </c>
      <c r="I110" s="102">
        <f>SUM(I109)</f>
        <v>0</v>
      </c>
      <c r="J110" s="102">
        <f>SUM(J109)</f>
        <v>0</v>
      </c>
      <c r="K110" s="283"/>
      <c r="L110" s="283"/>
      <c r="M110" s="283"/>
    </row>
  </sheetData>
  <mergeCells count="19">
    <mergeCell ref="A95:J95"/>
    <mergeCell ref="A99:J99"/>
    <mergeCell ref="A103:J103"/>
    <mergeCell ref="A107:J107"/>
    <mergeCell ref="A57:J57"/>
    <mergeCell ref="A63:J63"/>
    <mergeCell ref="A67:J67"/>
    <mergeCell ref="A84:J84"/>
    <mergeCell ref="A88:J88"/>
    <mergeCell ref="A29:J29"/>
    <mergeCell ref="A33:J33"/>
    <mergeCell ref="A41:J41"/>
    <mergeCell ref="A48:J48"/>
    <mergeCell ref="A53:J53"/>
    <mergeCell ref="B1:J1"/>
    <mergeCell ref="B4:J4"/>
    <mergeCell ref="A7:J7"/>
    <mergeCell ref="A12:J12"/>
    <mergeCell ref="A16:J16"/>
  </mergeCells>
  <dataValidations count="4">
    <dataValidation type="decimal" allowBlank="1" showInputMessage="1" showErrorMessage="1" error="zapisz jako 00,00" prompt="zapisz jako 00,00" sqref="E69" xr:uid="{29413693-C816-44B9-AEAB-F15E43A37DBF}">
      <formula1>0.01</formula1>
      <formula2>100000.99</formula2>
    </dataValidation>
    <dataValidation type="whole" allowBlank="1" showInputMessage="1" showErrorMessage="1" error="wpisz liczbę całkowitą" prompt="wpisz liczbę całkowitą" sqref="D69" xr:uid="{17D61B6A-E406-4A32-BEE0-DA3AAF3A5B33}">
      <formula1>1</formula1>
      <formula2>1000000</formula2>
    </dataValidation>
    <dataValidation type="decimal" allowBlank="1" showInputMessage="1" showErrorMessage="1" prompt="wpisz liczbę całkowitą" sqref="D76:D82" xr:uid="{622A14EA-FB03-4AF2-90A3-36DCAF1CD578}">
      <formula1>1</formula1>
      <formula2>1000000</formula2>
    </dataValidation>
    <dataValidation type="decimal" allowBlank="1" showInputMessage="1" showErrorMessage="1" prompt="zapisz jako 00,00" sqref="E76:E82" xr:uid="{C75FB15E-5DDC-4244-98EA-C8382D2F44E3}">
      <formula1>0.01</formula1>
      <formula2>100000.99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OPZ</vt:lpstr>
      <vt:lpstr>ZAKUPY</vt:lpstr>
      <vt:lpstr>OPZ!Obszar_wydruku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Informatyk TC</dc:creator>
  <cp:lastModifiedBy>Informatyk TC</cp:lastModifiedBy>
  <cp:lastPrinted>2025-04-08T12:33:41Z</cp:lastPrinted>
  <dcterms:created xsi:type="dcterms:W3CDTF">2024-09-09T10:03:24Z</dcterms:created>
  <dcterms:modified xsi:type="dcterms:W3CDTF">2025-04-16T07:28:57Z</dcterms:modified>
</cp:coreProperties>
</file>