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ci02727991-765\ZAKUPY - KOPIA\ZAKUPY CAŁOŚĆ\ROK 2025\ZAKUPY 2025 ROK\I KWARTAŁ 2025\XXX - Przetarg ELEKTRYCZNE 2025\"/>
    </mc:Choice>
  </mc:AlternateContent>
  <bookViews>
    <workbookView xWindow="0" yWindow="0" windowWidth="19200" windowHeight="11460" tabRatio="809" firstSheet="1" activeTab="7"/>
  </bookViews>
  <sheets>
    <sheet name="1-KOSZULKI TERM." sheetId="6" r:id="rId1"/>
    <sheet name="2-OSŁONA NSN" sheetId="7" r:id="rId2"/>
    <sheet name="3-PRZEDŁUŻACZE" sheetId="8" r:id="rId3"/>
    <sheet name="4-PRZEDŁUŻACZE SIŁOWE" sheetId="9" r:id="rId4"/>
    <sheet name="5-LATARKI RĘCZNE" sheetId="10" r:id="rId5"/>
    <sheet name="6-LATARKI CZOŁOWE" sheetId="11" r:id="rId6"/>
    <sheet name="7-LATARKA NSN" sheetId="12" r:id="rId7"/>
    <sheet name="8-ŁADOWARKI" sheetId="13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1" l="1"/>
  <c r="F8" i="11"/>
  <c r="F9" i="11"/>
  <c r="F6" i="11"/>
  <c r="F6" i="7" l="1"/>
  <c r="F7" i="7" s="1"/>
  <c r="F7" i="13"/>
  <c r="F6" i="13"/>
  <c r="F6" i="12"/>
  <c r="F7" i="12" s="1"/>
  <c r="F10" i="11"/>
  <c r="F8" i="10"/>
  <c r="F7" i="10"/>
  <c r="F6" i="10"/>
  <c r="F8" i="9"/>
  <c r="F7" i="9"/>
  <c r="F6" i="9"/>
  <c r="F9" i="8"/>
  <c r="F8" i="8"/>
  <c r="F7" i="8"/>
  <c r="F6" i="8"/>
  <c r="F16" i="6"/>
  <c r="F15" i="6"/>
  <c r="F14" i="6"/>
  <c r="F13" i="6"/>
  <c r="F12" i="6"/>
  <c r="F11" i="6"/>
  <c r="F10" i="6"/>
  <c r="F9" i="6"/>
  <c r="F8" i="6"/>
  <c r="F7" i="6"/>
  <c r="F6" i="6"/>
  <c r="F17" i="6" l="1"/>
  <c r="F9" i="10"/>
  <c r="F8" i="13"/>
  <c r="F9" i="9"/>
  <c r="F10" i="8"/>
</calcChain>
</file>

<file path=xl/sharedStrings.xml><?xml version="1.0" encoding="utf-8"?>
<sst xmlns="http://schemas.openxmlformats.org/spreadsheetml/2006/main" count="184" uniqueCount="58">
  <si>
    <t>L.p.</t>
  </si>
  <si>
    <t>Opis przedmiotu zamówienia</t>
  </si>
  <si>
    <t>J.m.</t>
  </si>
  <si>
    <t>Ilość</t>
  </si>
  <si>
    <t>Cena jednostkowa brutto</t>
  </si>
  <si>
    <t>Cena brutto*</t>
  </si>
  <si>
    <t>Producent/ Typ/ Model</t>
  </si>
  <si>
    <t>1</t>
  </si>
  <si>
    <t>2</t>
  </si>
  <si>
    <t>3</t>
  </si>
  <si>
    <t>4</t>
  </si>
  <si>
    <t>8</t>
  </si>
  <si>
    <t>9</t>
  </si>
  <si>
    <t>SZT</t>
  </si>
  <si>
    <r>
      <rPr>
        <b/>
        <sz val="12"/>
        <color theme="1"/>
        <rFont val="Calibri"/>
        <family val="2"/>
        <charset val="238"/>
        <scheme val="minor"/>
      </rPr>
      <t>KOSZULKA TERMOKURCZLIWA RC 2,4/1,2MM 1M</t>
    </r>
    <r>
      <rPr>
        <sz val="12"/>
        <color theme="1"/>
        <rFont val="Calibri"/>
        <family val="2"/>
        <charset val="238"/>
        <scheme val="minor"/>
      </rPr>
      <t xml:space="preserve">
Koszulka termokurczliwa, samogasnąca przeznaczona do celów izolacyjnych między innymi w pojazdach, urządzeniach elektrycznych, elektronicznych.
Średnica wewn. przed obkurczeniem: 2,4mm
Średnica wewn. w stanie pełnego skurczu: 1,2mm
Długość: 1m</t>
    </r>
  </si>
  <si>
    <r>
      <rPr>
        <b/>
        <sz val="12"/>
        <color theme="1"/>
        <rFont val="Calibri"/>
        <family val="2"/>
        <charset val="238"/>
        <scheme val="minor"/>
      </rPr>
      <t>KOSZULKA TERMOKURCZLIWA RC 3,0/1,5MM 1M</t>
    </r>
    <r>
      <rPr>
        <sz val="12"/>
        <color theme="1"/>
        <rFont val="Calibri"/>
        <family val="2"/>
        <charset val="238"/>
        <scheme val="minor"/>
      </rPr>
      <t xml:space="preserve">
Koszulka termokurczliwa, samogasnąca przeznaczona do celów izolacyjnych między innymi w pojazdach, urządzeniach elektrycznych, elektronicznych.
Średnica wewn. przed obkurczeniem: 3,0mm
Średnica wewn. w stanie pełnego skurczu: 1,5mm
Długość: 1m</t>
    </r>
  </si>
  <si>
    <r>
      <rPr>
        <b/>
        <sz val="12"/>
        <color theme="1"/>
        <rFont val="Calibri"/>
        <family val="2"/>
        <charset val="238"/>
        <scheme val="minor"/>
      </rPr>
      <t>KOSZULKA TERMOKURCZLIWA RC 4,0/2,0MM 1M</t>
    </r>
    <r>
      <rPr>
        <sz val="12"/>
        <color theme="1"/>
        <rFont val="Calibri"/>
        <family val="2"/>
        <charset val="238"/>
        <scheme val="minor"/>
      </rPr>
      <t xml:space="preserve">
Koszulka termokurczliwa, samogasnąca przeznaczona do celów izolacyjnych między innymi w pojazdach, urządzeniach elektrycznych, elektronicznych.
Średnica wewn. przed obkurczeniem: 4,0mm
Średnica wewn. w stanie pełnego skurczu: 2,0mm
Długość: 1m</t>
    </r>
  </si>
  <si>
    <r>
      <rPr>
        <b/>
        <sz val="12"/>
        <color theme="1"/>
        <rFont val="Calibri"/>
        <family val="2"/>
        <charset val="238"/>
        <scheme val="minor"/>
      </rPr>
      <t>KOSZULKA TERMOKURCZLIWA RC 4,8/2,4MM 1M</t>
    </r>
    <r>
      <rPr>
        <sz val="12"/>
        <color theme="1"/>
        <rFont val="Calibri"/>
        <family val="2"/>
        <charset val="238"/>
        <scheme val="minor"/>
      </rPr>
      <t xml:space="preserve">
Koszulka termokurczliwa, samogasnąca przeznaczona do celów izolacyjnych między innymi w pojazdach, urządzeniach elektrycznych, elektronicznych.
Średnica wewn. przed obkurczeniem: 4,8mm
Średnica wewn. w stanie pełnego skurczu: 2,4mm
Długość: 1m</t>
    </r>
  </si>
  <si>
    <r>
      <rPr>
        <b/>
        <sz val="12"/>
        <color theme="1"/>
        <rFont val="Calibri"/>
        <family val="2"/>
        <charset val="238"/>
        <scheme val="minor"/>
      </rPr>
      <t>KOSZULKA TERMOKURCZLIWA RC 6,4/3,2MM 1M</t>
    </r>
    <r>
      <rPr>
        <sz val="12"/>
        <color theme="1"/>
        <rFont val="Calibri"/>
        <family val="2"/>
        <charset val="238"/>
        <scheme val="minor"/>
      </rPr>
      <t xml:space="preserve">
Koszulka termokurczliwa, samogasnąca przeznaczona do celów izolacyjnych między innymi w pojazdach, urządzeniach elektrycznych, elektronicznych.
Średnica wewn. przed obkurczeniem: 6,4mm
Średnica wewn. w stanie pełnego skurczu: 3,2mm
Długość: 1m</t>
    </r>
  </si>
  <si>
    <r>
      <rPr>
        <b/>
        <sz val="12"/>
        <color theme="1"/>
        <rFont val="Calibri"/>
        <family val="2"/>
        <charset val="238"/>
        <scheme val="minor"/>
      </rPr>
      <t>KOSZULKA TERMOKURCZLIWA RC 8,0/4,0 MM 1M</t>
    </r>
    <r>
      <rPr>
        <sz val="12"/>
        <color theme="1"/>
        <rFont val="Calibri"/>
        <family val="2"/>
        <charset val="238"/>
        <scheme val="minor"/>
      </rPr>
      <t xml:space="preserve">
Koszulka termokurczliwa, samogasnąca przeznaczona do celów izolacyjnych między innymi w pojazdach, urządzeniach elektrycznych, elektronicznych.
Materiał: poliolefin
Średnica wewn. przed obkurczeniem: 8,0mm
Średnica wewn. w stanie pełnego skurczu: 4,0mm
Długość: 1m</t>
    </r>
  </si>
  <si>
    <r>
      <rPr>
        <b/>
        <sz val="12"/>
        <color theme="1"/>
        <rFont val="Calibri"/>
        <family val="2"/>
        <charset val="238"/>
        <scheme val="minor"/>
      </rPr>
      <t>KOSZULKA TERMOKURCZLIWA RC 9,5/4,8MM 1M</t>
    </r>
    <r>
      <rPr>
        <sz val="12"/>
        <color theme="1"/>
        <rFont val="Calibri"/>
        <family val="2"/>
        <charset val="238"/>
        <scheme val="minor"/>
      </rPr>
      <t xml:space="preserve">
Koszulka termokurczliwa, samogasnąca przeznaczona do celów izolacyjnych między innymi w pojazdach, urządzeniach elektrycznych, elektronicznych.
Średnica wewn. przed obkurczeniem: 9,5mm
Średnica wewn. w stanie pełnego skurczu: 4,8mm
Długość: 1m</t>
    </r>
  </si>
  <si>
    <r>
      <rPr>
        <b/>
        <sz val="12"/>
        <color theme="1"/>
        <rFont val="Calibri"/>
        <family val="2"/>
        <charset val="238"/>
        <scheme val="minor"/>
      </rPr>
      <t>KOSZULKA TERMOKURCZLIWA RC 19/9,5MM 1M</t>
    </r>
    <r>
      <rPr>
        <sz val="12"/>
        <color theme="1"/>
        <rFont val="Calibri"/>
        <family val="2"/>
        <charset val="238"/>
        <scheme val="minor"/>
      </rPr>
      <t xml:space="preserve">
Koszulka termokurczliwa, samogasnąca przeznaczona do celów izolacyjnych między innymi w pojazdach, urządzeniach elektrycznych, elektronicznych.
Średnica wewn. przed obkurczeniem: 19mm
Średnica wewn. w stanie pełnego skurczu: 9,5mm
Długość: 1m</t>
    </r>
  </si>
  <si>
    <r>
      <t xml:space="preserve">KOSZULKA TERMOKURCZLIWA RC 19/9,5MM 1M BIAŁA
</t>
    </r>
    <r>
      <rPr>
        <sz val="12"/>
        <rFont val="Calibri"/>
        <family val="2"/>
        <charset val="238"/>
        <scheme val="minor"/>
      </rPr>
      <t>Koszulka termokurczliwa, samogasnąca przeznaczona do celów izolacyjnych między innymi w pojazdach, urządzeniach elektrycznych, elektronicznych.
Materiał: poliolefin
Średnica wewn. przed obkurczeniem: 19mm
Średnica wewn. w stanie pełnego skurczu: 9,5mm
Długość: 1m</t>
    </r>
  </si>
  <si>
    <r>
      <t>KOSZULKA TERMOKURCZLIWA RC 20/10MM 1M ŻÓŁTA
K</t>
    </r>
    <r>
      <rPr>
        <sz val="12"/>
        <rFont val="Calibri"/>
        <family val="2"/>
        <charset val="238"/>
        <scheme val="minor"/>
      </rPr>
      <t>oszulka termokurczliwa, samogasnąca, wykonana z materiału typu PCV przeznaczona do celów izolacyjnych między innymi w pojazdach, urządzeniach elektrycznych, elektronicznych.
Materiał: poliolefin
Średnica wewn. przed obkurczeniem: 20mm
Średnica wewn. w stanie pełnego skurczu: 10mm
Długość: 1m</t>
    </r>
  </si>
  <si>
    <t>SUMA**:</t>
  </si>
  <si>
    <r>
      <t xml:space="preserve">PRZEDŁUŻACZ BĘBNOWY 3x1,5MM2 20M 
</t>
    </r>
    <r>
      <rPr>
        <sz val="12"/>
        <color theme="1"/>
        <rFont val="Calibri"/>
        <family val="2"/>
        <charset val="238"/>
        <scheme val="minor"/>
      </rPr>
      <t xml:space="preserve">Przedłużacz zwijany bębnowy czterogniazdowy zabezpieczony termikiem.
Długość: 20 mb
Przewód 3x1,5mm2
Wtyczka 230V IP44
</t>
    </r>
  </si>
  <si>
    <r>
      <rPr>
        <b/>
        <sz val="12"/>
        <color theme="1"/>
        <rFont val="Calibri"/>
        <family val="2"/>
        <charset val="238"/>
        <scheme val="minor"/>
      </rPr>
      <t xml:space="preserve">PRZEDŁUŻACZ BĘBNOWY 3x1,5MM2 30M </t>
    </r>
    <r>
      <rPr>
        <sz val="12"/>
        <color theme="1"/>
        <rFont val="Calibri"/>
        <family val="2"/>
        <charset val="238"/>
        <scheme val="minor"/>
      </rPr>
      <t xml:space="preserve">
Przedłużacz zwijany bębnowy czterogniazdowy zabezpieczony termikiem.
Długość: 30mb 
Przewód 3x1,5mm2
Wtyczka: 230V IP44
</t>
    </r>
  </si>
  <si>
    <r>
      <rPr>
        <b/>
        <sz val="12"/>
        <color theme="1"/>
        <rFont val="Calibri"/>
        <family val="2"/>
        <charset val="238"/>
        <scheme val="minor"/>
      </rPr>
      <t xml:space="preserve">PRZEDŁUŻACZ BĘBNOWY 3x1,5MM2 50M </t>
    </r>
    <r>
      <rPr>
        <sz val="12"/>
        <color theme="1"/>
        <rFont val="Calibri"/>
        <family val="2"/>
        <charset val="238"/>
        <scheme val="minor"/>
      </rPr>
      <t xml:space="preserve">
Przedłużacz zwijany bębnowy czterogniazdowy zabezpieczony termikiem.
Długość: 50mb 
Przewód 3x1,5mm2
Wtyczka: 230V IP44
</t>
    </r>
  </si>
  <si>
    <r>
      <rPr>
        <b/>
        <sz val="12"/>
        <color theme="1"/>
        <rFont val="Calibri"/>
        <family val="2"/>
        <charset val="238"/>
        <scheme val="minor"/>
      </rPr>
      <t>PRZEDŁUŻACZ BĘBNOWY H05RR-F 3G1,5 50M</t>
    </r>
    <r>
      <rPr>
        <sz val="12"/>
        <color theme="1"/>
        <rFont val="Calibri"/>
        <family val="2"/>
        <charset val="238"/>
        <scheme val="minor"/>
      </rPr>
      <t xml:space="preserve">
Przewód: 3x1,5mm2 H05RR-F 3G1,5
(miedziany o izolacji i powłoce gumowej RR, z żyłami giętkimi).
Gniazdo x 4 typ francuski z uziemieniem.
Wtyczka: typ francuski
Wyłącznik termiczny.
Długość: 50m
</t>
    </r>
  </si>
  <si>
    <r>
      <t xml:space="preserve">PRZEDŁUŻACZ SIŁOWY 16A OW 5X2,5MM2 5M
</t>
    </r>
    <r>
      <rPr>
        <sz val="12"/>
        <rFont val="Calibri"/>
        <family val="2"/>
        <charset val="238"/>
        <scheme val="minor"/>
      </rPr>
      <t xml:space="preserve">Przedłużacz OW pięciożyłowy o przekroju 2,5mm2.
Zakończony wtyczką i gniazdem 3P+N+Z 16A.
Prąd znamionowy 16A.
Napięcie max 400V.
Stopień ochrony IP44.
Długość: 5m.
</t>
    </r>
  </si>
  <si>
    <r>
      <t xml:space="preserve">REDUKTOR SIŁOWY WE32A 5P/16A 5P 400V
</t>
    </r>
    <r>
      <rPr>
        <sz val="12"/>
        <rFont val="Calibri"/>
        <family val="2"/>
        <charset val="238"/>
        <scheme val="minor"/>
      </rPr>
      <t>Reduktor siłowy 3 fazowy służy do redukcji gniazda z 32A 5 bolcowe na 16A 5 bolcowe (wtyczka/gniazdo).</t>
    </r>
    <r>
      <rPr>
        <b/>
        <sz val="12"/>
        <rFont val="Calibri"/>
        <family val="2"/>
        <charset val="238"/>
        <scheme val="minor"/>
      </rPr>
      <t xml:space="preserve">
</t>
    </r>
    <r>
      <rPr>
        <sz val="12"/>
        <rFont val="Calibri"/>
        <family val="2"/>
        <charset val="238"/>
        <scheme val="minor"/>
      </rPr>
      <t>Stopień ochrony: IP44.</t>
    </r>
  </si>
  <si>
    <r>
      <rPr>
        <b/>
        <sz val="12"/>
        <color theme="1"/>
        <rFont val="Calibri"/>
        <family val="2"/>
        <charset val="238"/>
        <scheme val="minor"/>
      </rPr>
      <t>KOSZULKA TERMOKURCZLIWA RC 1,6/0,8MM 1M</t>
    </r>
    <r>
      <rPr>
        <sz val="12"/>
        <color theme="1"/>
        <rFont val="Calibri"/>
        <family val="2"/>
        <charset val="238"/>
        <scheme val="minor"/>
      </rPr>
      <t xml:space="preserve">
Koszulka termokurczliwa, samogasnąca przeznaczona do celów izolacyjnych między innymi w pojazdach, urządzeniach elektrycznych, elektronicznych.
Średnica wewn. przed obkurczeniem: 1,6mm
Średnica wewn. w stanie pełnego skurczu: 0,8mm
Długość: 1m</t>
    </r>
  </si>
  <si>
    <t>OSŁONA IZOLUJĄCA, ELEKTRYCZNA M23053/5-111-4
NSN: 5970009262571
P/N : M23053/5-111-4</t>
  </si>
  <si>
    <t>M</t>
  </si>
  <si>
    <r>
      <rPr>
        <b/>
        <sz val="12"/>
        <color theme="1"/>
        <rFont val="Calibri"/>
        <family val="2"/>
        <charset val="238"/>
        <scheme val="minor"/>
      </rPr>
      <t xml:space="preserve">PRZEDŁUŻACZ SIŁOWY BĘBNOWY 40M równoważny z MAKARA-460 NK OPD 5X6 w parametrach: 5X6MM
</t>
    </r>
    <r>
      <rPr>
        <sz val="12"/>
        <color theme="1"/>
        <rFont val="Calibri"/>
        <family val="2"/>
        <charset val="238"/>
        <scheme val="minor"/>
      </rPr>
      <t xml:space="preserve">-przedłużacz o przekroju 5x6mm2
- rodzaj gniazd: 2X32A 5p, 2x230V
- wtyczka 32A 5p
- bęben wykonany z metalu
- długość: 40m
- typ przewodu: OPD (H07RN-F)
- IP44
</t>
    </r>
  </si>
  <si>
    <r>
      <rPr>
        <b/>
        <sz val="12"/>
        <rFont val="Calibri"/>
        <family val="2"/>
        <charset val="238"/>
        <scheme val="minor"/>
      </rPr>
      <t>LATARKA AKUMULATOROWA równoważna z XRG 2000 MONSTER 2000LM w parametrach:</t>
    </r>
    <r>
      <rPr>
        <sz val="12"/>
        <rFont val="Calibri"/>
        <family val="2"/>
        <charset val="238"/>
        <scheme val="minor"/>
      </rPr>
      <t xml:space="preserve">
Latarka LED wyposażona w diodę XML-L2, posiadająca:
- min. 3 tryby pracy(mocny,standardowy,stroboskopowy)
- obudowę wykonana ze stopu aluminium, 
- frezowaną powierzchnię głowicy
- antypoślizgową fakturę zapewniającą pewny chwyt.
--włącznik: sygnalizujący stan naładowania
Dane techniczne::
 Norma wodoszczelności IPX4. 
- zasięg świecenia: min.250-300metrów 
- strumień światła:min 2000l lumenów
- klasa wodoszczelności: IPX4
- ładowanie USB
- typ zasilania: wymienny akumulator.
W zestawie z latarką:
- akumulator 26650
- adapter do akumulatora 18650
- kabel USB do ładowania
 -smycz na nadgarstek.
</t>
    </r>
  </si>
  <si>
    <r>
      <rPr>
        <b/>
        <sz val="12"/>
        <rFont val="Calibri"/>
        <family val="2"/>
        <charset val="238"/>
        <scheme val="minor"/>
      </rPr>
      <t>LATARKA równoważna z MACTRONIC BLACK EYE MX142L-RC</t>
    </r>
    <r>
      <rPr>
        <sz val="12"/>
        <rFont val="Calibri"/>
        <family val="2"/>
        <charset val="238"/>
        <scheme val="minor"/>
      </rPr>
      <t xml:space="preserve">
</t>
    </r>
    <r>
      <rPr>
        <b/>
        <sz val="12"/>
        <rFont val="Calibri"/>
        <family val="2"/>
        <charset val="238"/>
        <scheme val="minor"/>
      </rPr>
      <t>w parametrach:</t>
    </r>
    <r>
      <rPr>
        <sz val="12"/>
        <rFont val="Calibri"/>
        <family val="2"/>
        <charset val="238"/>
        <scheme val="minor"/>
      </rPr>
      <t xml:space="preserve">
Latarka wykonana z wysokiej jakości aluminium, obudowa latarki
koloru czarnego, posiadająca:
-mikro nacięcia w korpusie poprawiające uchwyt latarki w dłoni mokrej lub zabrudzonej,
- konstrukcję głowicy umożliwiającą zbicie szyby w sytuacji awaryjnej,
- uszczelki typu o-ring zapewniające odporność na pyły oraz warunki atmosferyczne
- uszczelniony wyłącznik taktyczny pozwalający na łatwe operowanie latarką.
- nakrętkę latarki posiadającą zaczep umożliwiający dopięcie zawieszki na rękę  lub smycz (zawieszka w komplecie).
Latarka posiadająca min. 5 trybów pracy. 
Trzy tryby stałe : 100%, 50%, 10%. 
Pozostałe dwa tryby: nadawanie sygnału SOS oraz tryb pulsacyjny (stroboskop).
Dioda CREE XM-L U2.
Parametry techniczne:
 - źródło światła: Cree XM-L U2
 - moc światła: min.780 lumenów
 - zasilanie: akumulatorowe
 - rodzaj akumulatora: Li-on 18650 2200mAh
 - czas świecenia do ok minimum.: 90 minut w trybie 100%,  
do miniumum  3h w trybie 50%,do 10h w trybie 10%.
</t>
    </r>
  </si>
  <si>
    <r>
      <t xml:space="preserve">LATARKA UV równoważna z BRINYTE 502B w parametrach:
</t>
    </r>
    <r>
      <rPr>
        <sz val="12"/>
        <rFont val="Calibri"/>
        <family val="2"/>
        <charset val="238"/>
        <scheme val="minor"/>
      </rPr>
      <t xml:space="preserve">Latarka o dużej mocy, emitująca światło ultrafioletowe, posiadająca:
- wbudowaną diodę LED stanowiącą źródło światła ultrafioletowego.
- strumień światła o wydajność do minimum 100 000 godzin użytkowania. 
Latarka wyposażona w akumulator litowo-jonowy zapewniający pracę do minimum 10h. wodoodporna.
Specyfikacja:
- Źródło światła: dioda LED UV;
- Moc: 3W;
- Reflektor: SMO;
- Strumień światła: 160 lm;
- Zasilanie: akumulator Li-lon 18650-2400mAh, 3,7V;
- Wodoodporność: IPX-6
</t>
    </r>
  </si>
  <si>
    <r>
      <rPr>
        <b/>
        <sz val="12"/>
        <rFont val="Times New Roman"/>
        <family val="1"/>
        <charset val="238"/>
      </rPr>
      <t xml:space="preserve">LATARKA CZOŁOWA równoważna LEDLENSER H15R CORE
w parametrach: 
</t>
    </r>
    <r>
      <rPr>
        <sz val="12"/>
        <rFont val="Times New Roman"/>
        <family val="1"/>
        <charset val="238"/>
      </rPr>
      <t xml:space="preserve">Latarka czołowa posiadająca:
- szybkie ogniskowanie stożka światła (technologia Advanced Focus System)
- reflektor o zasięgu światła ok. 250m.
- strumień światła ok. 2500 lm.
- opcję przyciemniania strumienia świetlnego..
- odchylana głowicę
- złącze Ledlenser
- blokadę transportową.
- technologię Flicker Free, funkcja pamięci.
- technologię światła zapasowego (tryb oszczędzania energii, gdy poziom naładowania energii spadnie do min.25%).
- akumulator litowo-jonowy.
- odporność na wodę i pył IP67.
- czas świecenia 70- 80 godzin
- wskaźnik naładowania baterii.
Tryby świecenia:
ANSI: tryb stałej mocy światła.
Boost: 2500 lm,250m zasięg (+/-5%).
Mocny: 1000 lm, 170m zasięg, 5godzin świecenia  (+/-5%).
Słaby: 20 lm,20m zasięg, 80 godzin świecenia  (+/-5%).
</t>
    </r>
  </si>
  <si>
    <r>
      <rPr>
        <b/>
        <sz val="12"/>
        <rFont val="Times New Roman"/>
        <family val="1"/>
        <charset val="238"/>
      </rPr>
      <t>LATARKA CZOŁOWA równoważna Z LEDLENSER H7R WORK  w parametrach:</t>
    </r>
    <r>
      <rPr>
        <sz val="12"/>
        <rFont val="Times New Roman"/>
        <family val="1"/>
        <charset val="238"/>
      </rPr>
      <t xml:space="preserve">
Latarka wykonana z tworzywa sztucznego z aluminiowym radiatorem, posiadająca bezstopniowe przyciemnianie oraz płynną regulację skupienia światła.
 Dane techniczne:
- zasilanie:1xLi-ion / 3,7V
- dioda: Xtreme LED
- max. czas świecenia: ok.60 h
- zasięg światła: min.200 m,
- współczynnik oddawania barw(CRI):90
- wodoszczelność: IP67.
W zestawie z latarką:
- akumulator litowo-jonowy 3,7V/4800mAh
- klips do mocowania na hełmie,
- pasek silikonowy na hełm
- klips do paska
- przedłużacz i kabel magnetyczny do ładowania
</t>
    </r>
  </si>
  <si>
    <r>
      <rPr>
        <b/>
        <sz val="12"/>
        <rFont val="Times New Roman"/>
        <family val="1"/>
        <charset val="238"/>
      </rPr>
      <t>LATARKA CZOŁOWA równoważna z PETZL PIXA3R w parametrach:</t>
    </r>
    <r>
      <rPr>
        <sz val="12"/>
        <rFont val="Times New Roman"/>
        <family val="1"/>
        <charset val="238"/>
      </rPr>
      <t xml:space="preserve">
Latarka zapewniająca mocne światło punktowe i rozproszone, stały poziom światła aż do momentu rozładowania,.
Posiadająca:
- trzy tryby funkcjonalne o różnej szerokości wiązki, dopasowane do potrzeb: standard, max autonomy, max pauer, 
- akumulator litowo-jonowy
- oświetlenie stabilizowane: stały poziom światła oraz czas świecenia
- odporność na upadki, substancje chemiczne
- elastyczną, odpinaną opaskę z regulacją.
Dane techniczne:
- moc.max. ok.50lm
- zasięg: ok.75m
- odporność: IP67
- czas świecenia ok.3h.
</t>
    </r>
  </si>
  <si>
    <r>
      <rPr>
        <b/>
        <sz val="12"/>
        <rFont val="Times New Roman"/>
        <family val="1"/>
        <charset val="238"/>
      </rPr>
      <t>LATARKA CZOŁOWA równoważna z CAMOII MACTRONIC AHL0115</t>
    </r>
    <r>
      <rPr>
        <sz val="12"/>
        <rFont val="Times New Roman"/>
        <family val="1"/>
        <charset val="238"/>
      </rPr>
      <t xml:space="preserve">
</t>
    </r>
    <r>
      <rPr>
        <b/>
        <sz val="12"/>
        <rFont val="Times New Roman"/>
        <family val="1"/>
        <charset val="238"/>
      </rPr>
      <t>w parametrach:</t>
    </r>
    <r>
      <rPr>
        <sz val="12"/>
        <rFont val="Times New Roman"/>
        <family val="1"/>
        <charset val="238"/>
      </rPr>
      <t xml:space="preserve">
Latarka posiadająca wygodną regulację rozproszenia światła poprzez funkcję FOCUS, wyposażona w  nietłukącą soczewkę, regulowaną głowicę oraz odpinany zasobnik baterii.
Dane techniczne:
- zasięg świecenia ok. 190m
- jasność ok. 300lm
- świeci do ok.8 h światłem stałym
- odporna na wilgoć, błoto, upadek (IPX7).
- źródło światła: LUXEON T WHITE LED
- zasilanie: 3xAAA
- tryby świecenia: 100%;50% oraz skrobo ok.10%
</t>
    </r>
  </si>
  <si>
    <t>SZT.</t>
  </si>
  <si>
    <r>
      <rPr>
        <b/>
        <sz val="12"/>
        <color theme="1"/>
        <rFont val="Calibri"/>
        <family val="2"/>
        <charset val="238"/>
        <scheme val="minor"/>
      </rPr>
      <t xml:space="preserve"> LATARKA P2154
</t>
    </r>
    <r>
      <rPr>
        <sz val="12"/>
        <color theme="1"/>
        <rFont val="Calibri"/>
        <family val="2"/>
        <charset val="238"/>
        <scheme val="minor"/>
      </rPr>
      <t xml:space="preserve">NSN: 6230015184976
P/N:  P2154
</t>
    </r>
  </si>
  <si>
    <r>
      <rPr>
        <b/>
        <sz val="12"/>
        <color theme="1"/>
        <rFont val="Calibri"/>
        <family val="2"/>
        <charset val="238"/>
        <scheme val="minor"/>
      </rPr>
      <t>ŁADOWARKA DO AKUMULATORKÓW Ni-cd oraz Ni-MH równoważna z EVERACTIVE NC-900U w parametrach:</t>
    </r>
    <r>
      <rPr>
        <sz val="12"/>
        <color theme="1"/>
        <rFont val="Calibri"/>
        <family val="2"/>
        <charset val="238"/>
        <scheme val="minor"/>
      </rPr>
      <t xml:space="preserve">
- ładowarka posiadająca miniumum 8 niezależnych kanałów ładowania, umożliwiająca ładowanie minimum 6 sztuk akumulatorów R03/AAA, R6/AA wymienne z 4x C R14, D R20 oraz 2x 9V/6F22 w wielu konfiguracjach.
- ładowarka z wyświetlaczem LCD pokazującym stopień naładowania każdego ogniwa z osobna, posiadająca funkcję odświeżania oraz rozładowania, automatycznie wyłączająca się po pełnym naładowaniu
- ładowarka posiadająca zabezpieczenia: czasowe, przed odwrotną polaryzacją, przeciw przegrzaniu, przeciw przeładowaniu, przepięciowe
- obudowa ładowarki wykonana z wysokiej jakości tworzywa
- prąd ładowania do 1000mA
- ładowarka zapakowana w oryginalne opakowanie.
</t>
    </r>
  </si>
  <si>
    <r>
      <t xml:space="preserve">ŁADOWARKA DO AKUMULATORKÓW Ni-cd oraz Ni-MH równoważna z EVERACTIVE UC-4200 w parametrach:
</t>
    </r>
    <r>
      <rPr>
        <sz val="12"/>
        <color theme="1"/>
        <rFont val="Calibri"/>
        <family val="2"/>
        <charset val="238"/>
        <scheme val="minor"/>
      </rPr>
      <t>-ładowarka akumulatorków cylindrycznych Li-ion, Ni-MH, 
Li-FeP04, Li-HV oraz 6F22/9V</t>
    </r>
    <r>
      <rPr>
        <b/>
        <sz val="12"/>
        <color theme="1"/>
        <rFont val="Calibri"/>
        <family val="2"/>
        <charset val="238"/>
        <scheme val="minor"/>
      </rPr>
      <t xml:space="preserve">
- </t>
    </r>
    <r>
      <rPr>
        <sz val="12"/>
        <color theme="1"/>
        <rFont val="Calibri"/>
        <family val="2"/>
        <charset val="238"/>
        <scheme val="minor"/>
      </rPr>
      <t>ładowarka posiadająca min. 6 niezależnych kanałów ładowania, umożliwiająca ładowanie akumulatorków w rozmiarach: R6/AA, R03/AAA, R14/C, SC, R20/D, 10440, 14500, 14650, 17500, 17670, 18350, 18500, 18650 ,20700 ,21700-także zabezpieczone, 22650, 25500, 26500, 26650, 32650, 33600, 16340 R-CR123e, 6F22/9V, a także akumulatorki Li-ion o napięciu 3.6/3.7V
- ładowarka posiadająca czytelny wyświetlacz z podświetleniem 
- metoda ładowania: TC/CC/CV
- ładowarka posiadająca zabezpieczenia: zwarciowe, termiczne, przed odwrotną polaryzacją ogniw, przed przeładowaniem, przed nadmiernym rozładowaniem ogniw
- w zestawie z ładowarką kabel o długości minumum 1m
- ładowarka zapakowana w oryginalne opakowanie.</t>
    </r>
  </si>
  <si>
    <t xml:space="preserve"> ŁADOWARKI</t>
  </si>
  <si>
    <t>Proponowany zamiennik -Producent/ Typ/ Model</t>
  </si>
  <si>
    <t>6</t>
  </si>
  <si>
    <t>7</t>
  </si>
  <si>
    <t>Orientacyjny Czas dostawy</t>
  </si>
  <si>
    <t xml:space="preserve"> LATARKA NSN</t>
  </si>
  <si>
    <t xml:space="preserve"> LATARKI CZOŁOWE</t>
  </si>
  <si>
    <t>LATARKI RĘCZNE</t>
  </si>
  <si>
    <t xml:space="preserve"> PRZEDŁUŻACZE SIŁOWE, REDUKTOR</t>
  </si>
  <si>
    <t>PRZEDŁUŻACZE</t>
  </si>
  <si>
    <t xml:space="preserve"> OSŁONA IZOLUJĄCA ELEKTRYCZNA</t>
  </si>
  <si>
    <t>KOSZULKI TERMOKURCZLIWE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</si>
</sst>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_z_ł"/>
    <numFmt numFmtId="165" formatCode="#,##0.00\ &quot;zł&quot;"/>
  </numFmts>
  <fonts count="17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0" tint="-0.3499862666707357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scheme val="minor"/>
    </font>
    <font>
      <b/>
      <sz val="12"/>
      <name val="Calibri"/>
      <scheme val="minor"/>
    </font>
    <font>
      <sz val="10"/>
      <name val="Arial CE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b/>
      <sz val="12"/>
      <name val="Times New Roman"/>
      <family val="1"/>
      <charset val="238"/>
    </font>
    <font>
      <b/>
      <sz val="12"/>
      <name val="Calibri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5">
    <xf numFmtId="0" fontId="0" fillId="0" borderId="0"/>
    <xf numFmtId="0" fontId="9" fillId="0" borderId="0"/>
    <xf numFmtId="0" fontId="11" fillId="0" borderId="0"/>
    <xf numFmtId="0" fontId="9" fillId="0" borderId="0"/>
    <xf numFmtId="0" fontId="1" fillId="0" borderId="0"/>
  </cellStyleXfs>
  <cellXfs count="72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top" wrapText="1"/>
    </xf>
    <xf numFmtId="0" fontId="2" fillId="0" borderId="4" xfId="0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/>
    <xf numFmtId="0" fontId="2" fillId="0" borderId="5" xfId="0" applyFont="1" applyFill="1" applyBorder="1" applyAlignment="1">
      <alignment horizontal="center" vertical="center"/>
    </xf>
    <xf numFmtId="164" fontId="2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5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6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left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left" vertical="center" wrapText="1"/>
    </xf>
    <xf numFmtId="2" fontId="2" fillId="0" borderId="0" xfId="0" applyNumberFormat="1" applyFont="1" applyAlignment="1">
      <alignment horizontal="right" vertical="center"/>
    </xf>
    <xf numFmtId="2" fontId="4" fillId="2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2" fontId="2" fillId="0" borderId="0" xfId="0" applyNumberFormat="1" applyFont="1" applyAlignment="1">
      <alignment horizontal="center" vertical="center"/>
    </xf>
    <xf numFmtId="0" fontId="8" fillId="0" borderId="8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left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5" xfId="0" applyNumberFormat="1" applyFont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top" wrapText="1"/>
    </xf>
    <xf numFmtId="165" fontId="10" fillId="0" borderId="5" xfId="1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left" vertical="top" wrapText="1"/>
    </xf>
    <xf numFmtId="0" fontId="12" fillId="0" borderId="5" xfId="2" applyFont="1" applyFill="1" applyBorder="1" applyAlignment="1">
      <alignment horizontal="center" vertical="center"/>
    </xf>
    <xf numFmtId="0" fontId="10" fillId="0" borderId="5" xfId="3" applyFont="1" applyFill="1" applyBorder="1" applyAlignment="1">
      <alignment horizontal="center" vertical="center" wrapText="1"/>
    </xf>
    <xf numFmtId="165" fontId="13" fillId="0" borderId="5" xfId="4" applyNumberFormat="1" applyFont="1" applyFill="1" applyBorder="1" applyAlignment="1">
      <alignment horizontal="center" vertical="center"/>
    </xf>
    <xf numFmtId="0" fontId="14" fillId="0" borderId="3" xfId="4" applyFont="1" applyFill="1" applyBorder="1"/>
    <xf numFmtId="0" fontId="4" fillId="0" borderId="5" xfId="1" applyFont="1" applyFill="1" applyBorder="1" applyAlignment="1">
      <alignment horizontal="left" vertical="top" wrapText="1"/>
    </xf>
    <xf numFmtId="0" fontId="10" fillId="0" borderId="5" xfId="1" applyFont="1" applyFill="1" applyBorder="1" applyAlignment="1">
      <alignment vertical="top" wrapText="1"/>
    </xf>
    <xf numFmtId="0" fontId="10" fillId="0" borderId="5" xfId="1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8" fillId="0" borderId="0" xfId="0" applyNumberFormat="1" applyFont="1"/>
    <xf numFmtId="49" fontId="8" fillId="0" borderId="0" xfId="0" applyNumberFormat="1" applyFont="1" applyFill="1" applyAlignment="1">
      <alignment wrapText="1"/>
    </xf>
    <xf numFmtId="49" fontId="8" fillId="0" borderId="0" xfId="0" applyNumberFormat="1" applyFont="1" applyFill="1"/>
    <xf numFmtId="49" fontId="7" fillId="0" borderId="1" xfId="0" applyNumberFormat="1" applyFont="1" applyBorder="1" applyAlignment="1">
      <alignment horizontal="center" vertical="center" wrapText="1"/>
    </xf>
    <xf numFmtId="49" fontId="16" fillId="0" borderId="0" xfId="0" applyNumberFormat="1" applyFont="1"/>
    <xf numFmtId="49" fontId="16" fillId="0" borderId="0" xfId="0" applyNumberFormat="1" applyFont="1" applyFill="1"/>
    <xf numFmtId="49" fontId="7" fillId="0" borderId="9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wrapText="1"/>
    </xf>
  </cellXfs>
  <cellStyles count="5">
    <cellStyle name="Normalny" xfId="0" builtinId="0"/>
    <cellStyle name="Normalny 2 3" xfId="3"/>
    <cellStyle name="Normalny 3" xfId="4"/>
    <cellStyle name="Normalny 5" xfId="1"/>
    <cellStyle name="Normalny 6" xfId="2"/>
  </cellStyles>
  <dxfs count="11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2"/>
        <name val="Calibri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2"/>
        <name val="Calibri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2"/>
        <name val="Calibri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color auto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fill>
        <patternFill>
          <bgColor theme="4" tint="0.59996337778862885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</dxfs>
  <tableStyles count="1" defaultTableStyle="TableStyleMedium2" defaultPivotStyle="PivotStyleLight16">
    <tableStyle name="Emilia błękit" pivot="0" count="3">
      <tableStyleElement type="headerRow" dxfId="111"/>
      <tableStyleElement type="firstRowStripe" dxfId="110"/>
      <tableStyleElement type="secondRowStripe" dxfId="10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a110" displayName="Tabela110" ref="A4:G16" totalsRowShown="0" headerRowDxfId="108" dataDxfId="106" headerRowBorderDxfId="107" tableBorderDxfId="105">
  <autoFilter ref="A4:G16"/>
  <tableColumns count="7">
    <tableColumn id="1" name="L.p." dataDxfId="104"/>
    <tableColumn id="2" name="Opis przedmiotu zamówienia" dataDxfId="103"/>
    <tableColumn id="3" name="J.m." dataDxfId="102"/>
    <tableColumn id="4" name="Ilość" dataDxfId="101"/>
    <tableColumn id="5" name="Cena jednostkowa brutto" dataDxfId="100"/>
    <tableColumn id="6" name="Cena brutto*" dataDxfId="99"/>
    <tableColumn id="7" name="Producent/ Typ/ Model" dataDxfId="98"/>
  </tableColumns>
  <tableStyleInfo name="Emilia błękit" showFirstColumn="0" showLastColumn="0" showRowStripes="1" showColumnStripes="0"/>
</table>
</file>

<file path=xl/tables/table2.xml><?xml version="1.0" encoding="utf-8"?>
<table xmlns="http://schemas.openxmlformats.org/spreadsheetml/2006/main" id="2" name="Tabela1103" displayName="Tabela1103" ref="A4:H6" totalsRowShown="0" headerRowDxfId="97" dataDxfId="95" headerRowBorderDxfId="96" tableBorderDxfId="94">
  <autoFilter ref="A4:H6"/>
  <tableColumns count="8">
    <tableColumn id="1" name="L.p." dataDxfId="93"/>
    <tableColumn id="2" name="Opis przedmiotu zamówienia" dataDxfId="92"/>
    <tableColumn id="3" name="J.m." dataDxfId="91"/>
    <tableColumn id="4" name="Ilość" dataDxfId="90"/>
    <tableColumn id="5" name="Cena jednostkowa brutto" dataDxfId="89"/>
    <tableColumn id="6" name="Cena brutto*" dataDxfId="88"/>
    <tableColumn id="7" name="Proponowany zamiennik -Producent/ Typ/ Model" dataDxfId="87"/>
    <tableColumn id="8" name="Orientacyjny Czas dostawy" dataDxfId="14"/>
  </tableColumns>
  <tableStyleInfo name="Emilia błękit" showFirstColumn="0" showLastColumn="0" showRowStripes="1" showColumnStripes="0"/>
</table>
</file>

<file path=xl/tables/table3.xml><?xml version="1.0" encoding="utf-8"?>
<table xmlns="http://schemas.openxmlformats.org/spreadsheetml/2006/main" id="3" name="Tabela11034" displayName="Tabela11034" ref="A4:H9" totalsRowShown="0" headerRowDxfId="86" dataDxfId="84" headerRowBorderDxfId="85" tableBorderDxfId="83">
  <autoFilter ref="A4:H9"/>
  <tableColumns count="8">
    <tableColumn id="1" name="L.p." dataDxfId="82"/>
    <tableColumn id="2" name="Opis przedmiotu zamówienia" dataDxfId="81"/>
    <tableColumn id="3" name="J.m." dataDxfId="80"/>
    <tableColumn id="4" name="Ilość" dataDxfId="79"/>
    <tableColumn id="5" name="Cena jednostkowa brutto" dataDxfId="78"/>
    <tableColumn id="6" name="Cena brutto*" dataDxfId="77"/>
    <tableColumn id="7" name="Proponowany zamiennik -Producent/ Typ/ Model" dataDxfId="76"/>
    <tableColumn id="8" name="Orientacyjny Czas dostawy" dataDxfId="15"/>
  </tableColumns>
  <tableStyleInfo name="Emilia błękit" showFirstColumn="0" showLastColumn="0" showRowStripes="1" showColumnStripes="0"/>
</table>
</file>

<file path=xl/tables/table4.xml><?xml version="1.0" encoding="utf-8"?>
<table xmlns="http://schemas.openxmlformats.org/spreadsheetml/2006/main" id="4" name="Tabela110345" displayName="Tabela110345" ref="A4:H8" totalsRowShown="0" headerRowDxfId="27" dataDxfId="26" headerRowBorderDxfId="24" tableBorderDxfId="25">
  <autoFilter ref="A4:H8"/>
  <tableColumns count="8">
    <tableColumn id="1" name="L.p." dataDxfId="23"/>
    <tableColumn id="2" name="Opis przedmiotu zamówienia" dataDxfId="22"/>
    <tableColumn id="3" name="J.m." dataDxfId="21"/>
    <tableColumn id="4" name="Ilość" dataDxfId="20"/>
    <tableColumn id="5" name="Cena jednostkowa brutto" dataDxfId="19"/>
    <tableColumn id="6" name="Cena brutto*" dataDxfId="18"/>
    <tableColumn id="7" name="Proponowany zamiennik -Producent/ Typ/ Model" dataDxfId="17"/>
    <tableColumn id="8" name="Orientacyjny Czas dostawy" dataDxfId="16"/>
  </tableColumns>
  <tableStyleInfo name="Emilia błękit" showFirstColumn="0" showLastColumn="0" showRowStripes="1" showColumnStripes="0"/>
</table>
</file>

<file path=xl/tables/table5.xml><?xml version="1.0" encoding="utf-8"?>
<table xmlns="http://schemas.openxmlformats.org/spreadsheetml/2006/main" id="5" name="Tabela11078" displayName="Tabela11078" ref="A4:H8" totalsRowShown="0" headerRowDxfId="39" dataDxfId="38" headerRowBorderDxfId="36" tableBorderDxfId="37">
  <autoFilter ref="A4:H8"/>
  <tableColumns count="8">
    <tableColumn id="1" name="L.p." dataDxfId="35"/>
    <tableColumn id="2" name="Opis przedmiotu zamówienia" dataDxfId="34"/>
    <tableColumn id="3" name="J.m." dataDxfId="33"/>
    <tableColumn id="4" name="Ilość" dataDxfId="32"/>
    <tableColumn id="5" name="Cena jednostkowa brutto" dataDxfId="31"/>
    <tableColumn id="6" name="Cena brutto*" dataDxfId="30"/>
    <tableColumn id="7" name="Proponowany zamiennik -Producent/ Typ/ Model" dataDxfId="29"/>
    <tableColumn id="8" name="Orientacyjny Czas dostawy" dataDxfId="28"/>
  </tableColumns>
  <tableStyleInfo name="Emilia błękit" showFirstColumn="0" showLastColumn="0" showRowStripes="1" showColumnStripes="0"/>
</table>
</file>

<file path=xl/tables/table6.xml><?xml version="1.0" encoding="utf-8"?>
<table xmlns="http://schemas.openxmlformats.org/spreadsheetml/2006/main" id="6" name="Tabela1107" displayName="Tabela1107" ref="A4:H9" totalsRowShown="0" headerRowDxfId="51" dataDxfId="50" headerRowBorderDxfId="48" tableBorderDxfId="49">
  <autoFilter ref="A4:H9"/>
  <tableColumns count="8">
    <tableColumn id="1" name="L.p." dataDxfId="47"/>
    <tableColumn id="2" name="Opis przedmiotu zamówienia" dataDxfId="46"/>
    <tableColumn id="3" name="J.m." dataDxfId="45"/>
    <tableColumn id="4" name="Ilość" dataDxfId="44"/>
    <tableColumn id="5" name="Cena jednostkowa brutto" dataDxfId="43"/>
    <tableColumn id="6" name="Cena brutto*" dataDxfId="42"/>
    <tableColumn id="7" name="Proponowany zamiennik -Producent/ Typ/ Model" dataDxfId="41"/>
    <tableColumn id="8" name="Orientacyjny Czas dostawy" dataDxfId="40"/>
  </tableColumns>
  <tableStyleInfo name="Emilia błękit" showFirstColumn="0" showLastColumn="0" showRowStripes="1" showColumnStripes="0"/>
</table>
</file>

<file path=xl/tables/table7.xml><?xml version="1.0" encoding="utf-8"?>
<table xmlns="http://schemas.openxmlformats.org/spreadsheetml/2006/main" id="7" name="Tabela1103456" displayName="Tabela1103456" ref="A4:H6" totalsRowShown="0" headerRowDxfId="63" dataDxfId="62" headerRowBorderDxfId="60" tableBorderDxfId="61">
  <autoFilter ref="A4:H6"/>
  <tableColumns count="8">
    <tableColumn id="1" name="L.p." dataDxfId="59"/>
    <tableColumn id="2" name="Opis przedmiotu zamówienia" dataDxfId="58"/>
    <tableColumn id="3" name="J.m." dataDxfId="57"/>
    <tableColumn id="4" name="Ilość" dataDxfId="56"/>
    <tableColumn id="5" name="Cena jednostkowa brutto" dataDxfId="55"/>
    <tableColumn id="6" name="Cena brutto*" dataDxfId="54"/>
    <tableColumn id="7" name="Proponowany zamiennik -Producent/ Typ/ Model" dataDxfId="53"/>
    <tableColumn id="8" name="Orientacyjny Czas dostawy" dataDxfId="52"/>
  </tableColumns>
  <tableStyleInfo name="Emilia błękit" showFirstColumn="0" showLastColumn="0" showRowStripes="1" showColumnStripes="0"/>
</table>
</file>

<file path=xl/tables/table8.xml><?xml version="1.0" encoding="utf-8"?>
<table xmlns="http://schemas.openxmlformats.org/spreadsheetml/2006/main" id="8" name="Tabela110349" displayName="Tabela110349" ref="A4:H7" totalsRowShown="0" headerRowDxfId="75" dataDxfId="73" headerRowBorderDxfId="74" tableBorderDxfId="72">
  <autoFilter ref="A4:H7"/>
  <tableColumns count="8">
    <tableColumn id="1" name="L.p." dataDxfId="71"/>
    <tableColumn id="2" name="Opis przedmiotu zamówienia" dataDxfId="70"/>
    <tableColumn id="3" name="J.m." dataDxfId="69"/>
    <tableColumn id="4" name="Ilość" dataDxfId="68"/>
    <tableColumn id="5" name="Cena jednostkowa brutto" dataDxfId="67"/>
    <tableColumn id="6" name="Cena brutto*" dataDxfId="66"/>
    <tableColumn id="7" name="Proponowany zamiennik -Producent/ Typ/ Model" dataDxfId="65"/>
    <tableColumn id="8" name="Orientacyjny Czas dostawy" dataDxfId="64"/>
  </tableColumns>
  <tableStyleInfo name="Emilia błękit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A16" workbookViewId="0">
      <selection activeCell="B33" sqref="B33"/>
    </sheetView>
  </sheetViews>
  <sheetFormatPr defaultRowHeight="15.75" x14ac:dyDescent="0.25"/>
  <cols>
    <col min="1" max="1" width="10.7109375" style="1" bestFit="1" customWidth="1"/>
    <col min="2" max="2" width="62.140625" style="2" customWidth="1"/>
    <col min="3" max="3" width="7.28515625" style="3" customWidth="1"/>
    <col min="4" max="4" width="9.140625" style="3"/>
    <col min="5" max="5" width="20.5703125" style="38" customWidth="1"/>
    <col min="6" max="6" width="14.85546875" style="3" customWidth="1"/>
    <col min="7" max="7" width="18.85546875" style="37" customWidth="1"/>
    <col min="8" max="8" width="9.140625" style="4" customWidth="1"/>
    <col min="9" max="16384" width="9.140625" style="4"/>
  </cols>
  <sheetData>
    <row r="1" spans="1:7" x14ac:dyDescent="0.25">
      <c r="F1" s="61"/>
      <c r="G1" s="61"/>
    </row>
    <row r="2" spans="1:7" ht="18" customHeight="1" x14ac:dyDescent="0.25">
      <c r="B2" s="62" t="s">
        <v>57</v>
      </c>
      <c r="C2" s="62"/>
      <c r="D2" s="62"/>
      <c r="E2" s="62"/>
      <c r="F2" s="62"/>
      <c r="G2" s="62"/>
    </row>
    <row r="4" spans="1:7" ht="31.5" x14ac:dyDescent="0.25">
      <c r="A4" s="5" t="s">
        <v>0</v>
      </c>
      <c r="B4" s="6" t="s">
        <v>1</v>
      </c>
      <c r="C4" s="7" t="s">
        <v>2</v>
      </c>
      <c r="D4" s="7" t="s">
        <v>3</v>
      </c>
      <c r="E4" s="8" t="s">
        <v>4</v>
      </c>
      <c r="F4" s="5" t="s">
        <v>5</v>
      </c>
      <c r="G4" s="7" t="s">
        <v>6</v>
      </c>
    </row>
    <row r="5" spans="1:7" s="14" customFormat="1" ht="16.5" thickBot="1" x14ac:dyDescent="0.3">
      <c r="A5" s="9" t="s">
        <v>7</v>
      </c>
      <c r="B5" s="10" t="s">
        <v>8</v>
      </c>
      <c r="C5" s="11" t="s">
        <v>9</v>
      </c>
      <c r="D5" s="11" t="s">
        <v>10</v>
      </c>
      <c r="E5" s="12">
        <v>5</v>
      </c>
      <c r="F5" s="13" t="s">
        <v>11</v>
      </c>
      <c r="G5" s="11" t="s">
        <v>12</v>
      </c>
    </row>
    <row r="6" spans="1:7" s="22" customFormat="1" ht="111" thickTop="1" x14ac:dyDescent="0.25">
      <c r="A6" s="15">
        <v>1</v>
      </c>
      <c r="B6" s="16" t="s">
        <v>31</v>
      </c>
      <c r="C6" s="17" t="s">
        <v>13</v>
      </c>
      <c r="D6" s="18">
        <v>63</v>
      </c>
      <c r="E6" s="19"/>
      <c r="F6" s="20">
        <f>Tabela110[[#This Row],[Ilość]]*Tabela110[[#This Row],[Cena jednostkowa brutto]]</f>
        <v>0</v>
      </c>
      <c r="G6" s="21"/>
    </row>
    <row r="7" spans="1:7" s="22" customFormat="1" ht="110.25" x14ac:dyDescent="0.25">
      <c r="A7" s="15">
        <v>2</v>
      </c>
      <c r="B7" s="16" t="s">
        <v>14</v>
      </c>
      <c r="C7" s="17" t="s">
        <v>13</v>
      </c>
      <c r="D7" s="23">
        <v>24</v>
      </c>
      <c r="E7" s="24"/>
      <c r="F7" s="20">
        <f>Tabela110[[#This Row],[Ilość]]*Tabela110[[#This Row],[Cena jednostkowa brutto]]</f>
        <v>0</v>
      </c>
      <c r="G7" s="21"/>
    </row>
    <row r="8" spans="1:7" s="22" customFormat="1" ht="110.25" x14ac:dyDescent="0.25">
      <c r="A8" s="15">
        <v>3</v>
      </c>
      <c r="B8" s="16" t="s">
        <v>15</v>
      </c>
      <c r="C8" s="17" t="s">
        <v>13</v>
      </c>
      <c r="D8" s="25">
        <v>10</v>
      </c>
      <c r="E8" s="26"/>
      <c r="F8" s="20">
        <f>Tabela110[[#This Row],[Ilość]]*Tabela110[[#This Row],[Cena jednostkowa brutto]]</f>
        <v>0</v>
      </c>
      <c r="G8" s="21"/>
    </row>
    <row r="9" spans="1:7" s="22" customFormat="1" ht="110.25" x14ac:dyDescent="0.25">
      <c r="A9" s="15">
        <v>4</v>
      </c>
      <c r="B9" s="16" t="s">
        <v>16</v>
      </c>
      <c r="C9" s="17" t="s">
        <v>13</v>
      </c>
      <c r="D9" s="25">
        <v>20</v>
      </c>
      <c r="E9" s="26"/>
      <c r="F9" s="20">
        <f>Tabela110[[#This Row],[Ilość]]*Tabela110[[#This Row],[Cena jednostkowa brutto]]</f>
        <v>0</v>
      </c>
      <c r="G9" s="21"/>
    </row>
    <row r="10" spans="1:7" s="22" customFormat="1" ht="110.25" x14ac:dyDescent="0.25">
      <c r="A10" s="15">
        <v>5</v>
      </c>
      <c r="B10" s="16" t="s">
        <v>17</v>
      </c>
      <c r="C10" s="17" t="s">
        <v>13</v>
      </c>
      <c r="D10" s="23">
        <v>63</v>
      </c>
      <c r="E10" s="24"/>
      <c r="F10" s="20">
        <f>Tabela110[[#This Row],[Ilość]]*Tabela110[[#This Row],[Cena jednostkowa brutto]]</f>
        <v>0</v>
      </c>
      <c r="G10" s="21"/>
    </row>
    <row r="11" spans="1:7" s="22" customFormat="1" ht="110.25" x14ac:dyDescent="0.25">
      <c r="A11" s="15">
        <v>6</v>
      </c>
      <c r="B11" s="16" t="s">
        <v>18</v>
      </c>
      <c r="C11" s="17" t="s">
        <v>13</v>
      </c>
      <c r="D11" s="27">
        <v>39</v>
      </c>
      <c r="E11" s="28"/>
      <c r="F11" s="20">
        <f>Tabela110[[#This Row],[Ilość]]*Tabela110[[#This Row],[Cena jednostkowa brutto]]</f>
        <v>0</v>
      </c>
      <c r="G11" s="21"/>
    </row>
    <row r="12" spans="1:7" s="22" customFormat="1" ht="126" x14ac:dyDescent="0.25">
      <c r="A12" s="15">
        <v>7</v>
      </c>
      <c r="B12" s="16" t="s">
        <v>19</v>
      </c>
      <c r="C12" s="17" t="s">
        <v>13</v>
      </c>
      <c r="D12" s="27">
        <v>14</v>
      </c>
      <c r="E12" s="26"/>
      <c r="F12" s="20">
        <f>Tabela110[[#This Row],[Ilość]]*Tabela110[[#This Row],[Cena jednostkowa brutto]]</f>
        <v>0</v>
      </c>
      <c r="G12" s="21"/>
    </row>
    <row r="13" spans="1:7" s="22" customFormat="1" ht="110.25" x14ac:dyDescent="0.25">
      <c r="A13" s="15">
        <v>8</v>
      </c>
      <c r="B13" s="16" t="s">
        <v>20</v>
      </c>
      <c r="C13" s="17" t="s">
        <v>13</v>
      </c>
      <c r="D13" s="27">
        <v>24</v>
      </c>
      <c r="E13" s="26"/>
      <c r="F13" s="20">
        <f>Tabela110[[#This Row],[Ilość]]*Tabela110[[#This Row],[Cena jednostkowa brutto]]</f>
        <v>0</v>
      </c>
      <c r="G13" s="21"/>
    </row>
    <row r="14" spans="1:7" s="22" customFormat="1" ht="110.25" x14ac:dyDescent="0.25">
      <c r="A14" s="15">
        <v>9</v>
      </c>
      <c r="B14" s="16" t="s">
        <v>21</v>
      </c>
      <c r="C14" s="17" t="s">
        <v>13</v>
      </c>
      <c r="D14" s="25">
        <v>10</v>
      </c>
      <c r="E14" s="26"/>
      <c r="F14" s="20">
        <f>Tabela110[[#This Row],[Ilość]]*Tabela110[[#This Row],[Cena jednostkowa brutto]]</f>
        <v>0</v>
      </c>
      <c r="G14" s="21"/>
    </row>
    <row r="15" spans="1:7" s="22" customFormat="1" ht="126" x14ac:dyDescent="0.25">
      <c r="A15" s="15">
        <v>10</v>
      </c>
      <c r="B15" s="29" t="s">
        <v>22</v>
      </c>
      <c r="C15" s="17" t="s">
        <v>13</v>
      </c>
      <c r="D15" s="30">
        <v>2</v>
      </c>
      <c r="E15" s="31"/>
      <c r="F15" s="20">
        <f>Tabela110[[#This Row],[Ilość]]*Tabela110[[#This Row],[Cena jednostkowa brutto]]</f>
        <v>0</v>
      </c>
      <c r="G15" s="32"/>
    </row>
    <row r="16" spans="1:7" s="22" customFormat="1" ht="126" x14ac:dyDescent="0.25">
      <c r="A16" s="15">
        <v>11</v>
      </c>
      <c r="B16" s="29" t="s">
        <v>23</v>
      </c>
      <c r="C16" s="17" t="s">
        <v>13</v>
      </c>
      <c r="D16" s="30">
        <v>2</v>
      </c>
      <c r="E16" s="33"/>
      <c r="F16" s="20">
        <f>Tabela110[[#This Row],[Ilość]]*Tabela110[[#This Row],[Cena jednostkowa brutto]]</f>
        <v>0</v>
      </c>
      <c r="G16" s="34"/>
    </row>
    <row r="17" spans="5:6" x14ac:dyDescent="0.25">
      <c r="E17" s="35" t="s">
        <v>24</v>
      </c>
      <c r="F17" s="36">
        <f>SUM(F6:F16)</f>
        <v>0</v>
      </c>
    </row>
  </sheetData>
  <mergeCells count="2">
    <mergeCell ref="F1:G1"/>
    <mergeCell ref="B2:G2"/>
  </mergeCells>
  <conditionalFormatting sqref="F1 F3:G3 F4:F5">
    <cfRule type="cellIs" dxfId="13" priority="1" stopIfTrue="1" operator="equal">
      <formula>0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E15" sqref="E15"/>
    </sheetView>
  </sheetViews>
  <sheetFormatPr defaultRowHeight="15.75" x14ac:dyDescent="0.25"/>
  <cols>
    <col min="1" max="1" width="10.7109375" style="1" bestFit="1" customWidth="1"/>
    <col min="2" max="2" width="62.140625" style="2" customWidth="1"/>
    <col min="3" max="3" width="7.28515625" style="3" customWidth="1"/>
    <col min="4" max="4" width="9.140625" style="3"/>
    <col min="5" max="5" width="20.5703125" style="38" customWidth="1"/>
    <col min="6" max="6" width="14.85546875" style="3" customWidth="1"/>
    <col min="7" max="7" width="18.85546875" style="37" customWidth="1"/>
    <col min="8" max="8" width="25.42578125" style="4" customWidth="1"/>
    <col min="9" max="16384" width="9.140625" style="4"/>
  </cols>
  <sheetData>
    <row r="1" spans="1:8" x14ac:dyDescent="0.25">
      <c r="F1" s="61"/>
      <c r="G1" s="61"/>
    </row>
    <row r="2" spans="1:8" ht="18" customHeight="1" x14ac:dyDescent="0.25">
      <c r="B2" s="62" t="s">
        <v>56</v>
      </c>
      <c r="C2" s="62"/>
      <c r="D2" s="62"/>
      <c r="E2" s="62"/>
      <c r="F2" s="62"/>
      <c r="G2" s="62"/>
    </row>
    <row r="4" spans="1:8" ht="63" x14ac:dyDescent="0.25">
      <c r="A4" s="5" t="s">
        <v>0</v>
      </c>
      <c r="B4" s="6" t="s">
        <v>1</v>
      </c>
      <c r="C4" s="7" t="s">
        <v>2</v>
      </c>
      <c r="D4" s="7" t="s">
        <v>3</v>
      </c>
      <c r="E4" s="8" t="s">
        <v>4</v>
      </c>
      <c r="F4" s="5" t="s">
        <v>5</v>
      </c>
      <c r="G4" s="7" t="s">
        <v>47</v>
      </c>
      <c r="H4" s="70" t="s">
        <v>50</v>
      </c>
    </row>
    <row r="5" spans="1:8" s="14" customFormat="1" ht="16.5" thickBot="1" x14ac:dyDescent="0.3">
      <c r="A5" s="9" t="s">
        <v>7</v>
      </c>
      <c r="B5" s="10" t="s">
        <v>8</v>
      </c>
      <c r="C5" s="11" t="s">
        <v>9</v>
      </c>
      <c r="D5" s="11" t="s">
        <v>10</v>
      </c>
      <c r="E5" s="12">
        <v>5</v>
      </c>
      <c r="F5" s="13" t="s">
        <v>48</v>
      </c>
      <c r="G5" s="11" t="s">
        <v>49</v>
      </c>
      <c r="H5" s="65">
        <v>8</v>
      </c>
    </row>
    <row r="6" spans="1:8" s="14" customFormat="1" ht="48" thickTop="1" x14ac:dyDescent="0.25">
      <c r="A6" s="39">
        <v>1</v>
      </c>
      <c r="B6" s="40" t="s">
        <v>32</v>
      </c>
      <c r="C6" s="41" t="s">
        <v>33</v>
      </c>
      <c r="D6" s="41">
        <v>10</v>
      </c>
      <c r="E6" s="42"/>
      <c r="F6" s="43">
        <f>Tabela1103[[#This Row],[Ilość]]*Tabela1103[[#This Row],[Cena jednostkowa brutto]]</f>
        <v>0</v>
      </c>
      <c r="G6" s="44"/>
      <c r="H6" s="63"/>
    </row>
    <row r="7" spans="1:8" x14ac:dyDescent="0.25">
      <c r="E7" s="35" t="s">
        <v>24</v>
      </c>
      <c r="F7" s="36">
        <f>SUM(F6)</f>
        <v>0</v>
      </c>
    </row>
  </sheetData>
  <mergeCells count="2">
    <mergeCell ref="F1:G1"/>
    <mergeCell ref="B2:G2"/>
  </mergeCells>
  <conditionalFormatting sqref="F1 F3:G3 F6">
    <cfRule type="cellIs" dxfId="12" priority="2" stopIfTrue="1" operator="equal">
      <formula>0</formula>
    </cfRule>
  </conditionalFormatting>
  <conditionalFormatting sqref="F4:F5">
    <cfRule type="cellIs" dxfId="11" priority="1" stopIfTrue="1" operator="equal">
      <formula>0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opLeftCell="A4" zoomScale="90" zoomScaleNormal="90" workbookViewId="0">
      <selection activeCell="F4" sqref="F4:H5"/>
    </sheetView>
  </sheetViews>
  <sheetFormatPr defaultRowHeight="15.75" x14ac:dyDescent="0.25"/>
  <cols>
    <col min="1" max="1" width="10.7109375" style="1" bestFit="1" customWidth="1"/>
    <col min="2" max="2" width="62.140625" style="2" customWidth="1"/>
    <col min="3" max="3" width="7.28515625" style="3" customWidth="1"/>
    <col min="4" max="4" width="9.140625" style="3"/>
    <col min="5" max="5" width="20.5703125" style="38" customWidth="1"/>
    <col min="6" max="6" width="14.85546875" style="3" customWidth="1"/>
    <col min="7" max="7" width="18.85546875" style="37" customWidth="1"/>
    <col min="8" max="8" width="29.5703125" style="4" customWidth="1"/>
    <col min="9" max="16384" width="9.140625" style="4"/>
  </cols>
  <sheetData>
    <row r="1" spans="1:8" x14ac:dyDescent="0.25">
      <c r="F1" s="61"/>
      <c r="G1" s="61"/>
    </row>
    <row r="2" spans="1:8" ht="18" customHeight="1" x14ac:dyDescent="0.25">
      <c r="B2" s="62" t="s">
        <v>55</v>
      </c>
      <c r="C2" s="62"/>
      <c r="D2" s="62"/>
      <c r="E2" s="62"/>
      <c r="F2" s="62"/>
      <c r="G2" s="62"/>
    </row>
    <row r="4" spans="1:8" ht="63" x14ac:dyDescent="0.25">
      <c r="A4" s="5" t="s">
        <v>0</v>
      </c>
      <c r="B4" s="6" t="s">
        <v>1</v>
      </c>
      <c r="C4" s="7" t="s">
        <v>2</v>
      </c>
      <c r="D4" s="7" t="s">
        <v>3</v>
      </c>
      <c r="E4" s="8" t="s">
        <v>4</v>
      </c>
      <c r="F4" s="5" t="s">
        <v>5</v>
      </c>
      <c r="G4" s="7" t="s">
        <v>47</v>
      </c>
      <c r="H4" s="70" t="s">
        <v>50</v>
      </c>
    </row>
    <row r="5" spans="1:8" s="14" customFormat="1" ht="16.5" thickBot="1" x14ac:dyDescent="0.3">
      <c r="A5" s="9" t="s">
        <v>7</v>
      </c>
      <c r="B5" s="10" t="s">
        <v>8</v>
      </c>
      <c r="C5" s="11" t="s">
        <v>9</v>
      </c>
      <c r="D5" s="11" t="s">
        <v>10</v>
      </c>
      <c r="E5" s="12">
        <v>5</v>
      </c>
      <c r="F5" s="13" t="s">
        <v>48</v>
      </c>
      <c r="G5" s="11" t="s">
        <v>49</v>
      </c>
      <c r="H5" s="65">
        <v>8</v>
      </c>
    </row>
    <row r="6" spans="1:8" s="22" customFormat="1" ht="111" thickTop="1" x14ac:dyDescent="0.25">
      <c r="A6" s="15">
        <v>1</v>
      </c>
      <c r="B6" s="48" t="s">
        <v>25</v>
      </c>
      <c r="C6" s="17" t="s">
        <v>13</v>
      </c>
      <c r="D6" s="23">
        <v>2</v>
      </c>
      <c r="E6" s="24"/>
      <c r="F6" s="20">
        <f>Tabela11034[[#This Row],[Ilość]]*Tabela11034[[#This Row],[Cena jednostkowa brutto]]</f>
        <v>0</v>
      </c>
      <c r="G6" s="21"/>
      <c r="H6" s="65"/>
    </row>
    <row r="7" spans="1:8" s="22" customFormat="1" ht="110.25" x14ac:dyDescent="0.25">
      <c r="A7" s="15">
        <v>2</v>
      </c>
      <c r="B7" s="49" t="s">
        <v>26</v>
      </c>
      <c r="C7" s="17" t="s">
        <v>13</v>
      </c>
      <c r="D7" s="25">
        <v>3</v>
      </c>
      <c r="E7" s="26"/>
      <c r="F7" s="20">
        <f>Tabela11034[[#This Row],[Ilość]]*Tabela11034[[#This Row],[Cena jednostkowa brutto]]</f>
        <v>0</v>
      </c>
      <c r="G7" s="21"/>
      <c r="H7" s="65"/>
    </row>
    <row r="8" spans="1:8" s="22" customFormat="1" ht="110.25" x14ac:dyDescent="0.25">
      <c r="A8" s="15">
        <v>3</v>
      </c>
      <c r="B8" s="49" t="s">
        <v>27</v>
      </c>
      <c r="C8" s="17" t="s">
        <v>13</v>
      </c>
      <c r="D8" s="18">
        <v>3</v>
      </c>
      <c r="E8" s="19"/>
      <c r="F8" s="20">
        <f>Tabela11034[[#This Row],[Ilość]]*Tabela11034[[#This Row],[Cena jednostkowa brutto]]</f>
        <v>0</v>
      </c>
      <c r="G8" s="21"/>
      <c r="H8" s="65"/>
    </row>
    <row r="9" spans="1:8" s="22" customFormat="1" ht="126" x14ac:dyDescent="0.25">
      <c r="A9" s="15">
        <v>4</v>
      </c>
      <c r="B9" s="49" t="s">
        <v>28</v>
      </c>
      <c r="C9" s="17" t="s">
        <v>13</v>
      </c>
      <c r="D9" s="25">
        <v>1</v>
      </c>
      <c r="E9" s="26"/>
      <c r="F9" s="20">
        <f>Tabela11034[[#This Row],[Ilość]]*Tabela11034[[#This Row],[Cena jednostkowa brutto]]</f>
        <v>0</v>
      </c>
      <c r="G9" s="21"/>
      <c r="H9" s="65"/>
    </row>
    <row r="10" spans="1:8" x14ac:dyDescent="0.25">
      <c r="E10" s="35" t="s">
        <v>24</v>
      </c>
      <c r="F10" s="36">
        <f>SUM(F6:F9)</f>
        <v>0</v>
      </c>
    </row>
  </sheetData>
  <mergeCells count="2">
    <mergeCell ref="F1:G1"/>
    <mergeCell ref="B2:G2"/>
  </mergeCells>
  <conditionalFormatting sqref="F1 F3:G3">
    <cfRule type="cellIs" dxfId="10" priority="2" stopIfTrue="1" operator="equal">
      <formula>0</formula>
    </cfRule>
  </conditionalFormatting>
  <conditionalFormatting sqref="F4:F5">
    <cfRule type="cellIs" dxfId="9" priority="1" stopIfTrue="1" operator="equal">
      <formula>0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zoomScale="90" zoomScaleNormal="90" workbookViewId="0">
      <selection activeCell="F4" sqref="F4:H5"/>
    </sheetView>
  </sheetViews>
  <sheetFormatPr defaultRowHeight="15.75" x14ac:dyDescent="0.25"/>
  <cols>
    <col min="1" max="1" width="10.7109375" style="1" bestFit="1" customWidth="1"/>
    <col min="2" max="2" width="62.140625" style="2" customWidth="1"/>
    <col min="3" max="3" width="7.28515625" style="3" customWidth="1"/>
    <col min="4" max="4" width="9.140625" style="3"/>
    <col min="5" max="5" width="20.5703125" style="38" customWidth="1"/>
    <col min="6" max="6" width="14.85546875" style="3" customWidth="1"/>
    <col min="7" max="7" width="18.85546875" style="37" customWidth="1"/>
    <col min="8" max="8" width="37.42578125" style="4" customWidth="1"/>
    <col min="9" max="16384" width="9.140625" style="4"/>
  </cols>
  <sheetData>
    <row r="1" spans="1:8" x14ac:dyDescent="0.25">
      <c r="F1" s="61"/>
      <c r="G1" s="61"/>
    </row>
    <row r="2" spans="1:8" ht="18" customHeight="1" x14ac:dyDescent="0.25">
      <c r="B2" s="62" t="s">
        <v>54</v>
      </c>
      <c r="C2" s="62"/>
      <c r="D2" s="62"/>
      <c r="E2" s="62"/>
      <c r="F2" s="62"/>
      <c r="G2" s="62"/>
    </row>
    <row r="4" spans="1:8" ht="63" x14ac:dyDescent="0.25">
      <c r="A4" s="5" t="s">
        <v>0</v>
      </c>
      <c r="B4" s="6" t="s">
        <v>1</v>
      </c>
      <c r="C4" s="7" t="s">
        <v>2</v>
      </c>
      <c r="D4" s="7" t="s">
        <v>3</v>
      </c>
      <c r="E4" s="8" t="s">
        <v>4</v>
      </c>
      <c r="F4" s="5" t="s">
        <v>5</v>
      </c>
      <c r="G4" s="7" t="s">
        <v>47</v>
      </c>
      <c r="H4" s="71" t="s">
        <v>50</v>
      </c>
    </row>
    <row r="5" spans="1:8" s="14" customFormat="1" ht="16.5" thickBot="1" x14ac:dyDescent="0.3">
      <c r="A5" s="9" t="s">
        <v>7</v>
      </c>
      <c r="B5" s="10" t="s">
        <v>8</v>
      </c>
      <c r="C5" s="11" t="s">
        <v>9</v>
      </c>
      <c r="D5" s="11" t="s">
        <v>10</v>
      </c>
      <c r="E5" s="12">
        <v>5</v>
      </c>
      <c r="F5" s="13" t="s">
        <v>48</v>
      </c>
      <c r="G5" s="11" t="s">
        <v>49</v>
      </c>
      <c r="H5" s="68">
        <v>8</v>
      </c>
    </row>
    <row r="6" spans="1:8" s="22" customFormat="1" ht="113.25" customHeight="1" thickTop="1" x14ac:dyDescent="0.25">
      <c r="A6" s="15">
        <v>1</v>
      </c>
      <c r="B6" s="45" t="s">
        <v>34</v>
      </c>
      <c r="C6" s="17" t="s">
        <v>13</v>
      </c>
      <c r="D6" s="23">
        <v>2</v>
      </c>
      <c r="E6" s="24"/>
      <c r="F6" s="20">
        <f>Tabela110345[[#This Row],[Ilość]]*Tabela110345[[#This Row],[Cena jednostkowa brutto]]</f>
        <v>0</v>
      </c>
      <c r="G6" s="21"/>
      <c r="H6" s="68"/>
    </row>
    <row r="7" spans="1:8" s="22" customFormat="1" ht="126" x14ac:dyDescent="0.25">
      <c r="A7" s="15">
        <v>2</v>
      </c>
      <c r="B7" s="47" t="s">
        <v>29</v>
      </c>
      <c r="C7" s="17" t="s">
        <v>13</v>
      </c>
      <c r="D7" s="41">
        <v>1</v>
      </c>
      <c r="E7" s="43"/>
      <c r="F7" s="20">
        <f>Tabela110345[[#This Row],[Ilość]]*Tabela110345[[#This Row],[Cena jednostkowa brutto]]</f>
        <v>0</v>
      </c>
      <c r="G7" s="44"/>
      <c r="H7" s="68"/>
    </row>
    <row r="8" spans="1:8" s="22" customFormat="1" ht="63" x14ac:dyDescent="0.25">
      <c r="A8" s="15">
        <v>3</v>
      </c>
      <c r="B8" s="47" t="s">
        <v>30</v>
      </c>
      <c r="C8" s="17" t="s">
        <v>13</v>
      </c>
      <c r="D8" s="41">
        <v>1</v>
      </c>
      <c r="E8" s="43"/>
      <c r="F8" s="20">
        <f>Tabela110345[[#This Row],[Ilość]]*Tabela110345[[#This Row],[Cena jednostkowa brutto]]</f>
        <v>0</v>
      </c>
      <c r="G8" s="44"/>
      <c r="H8" s="68"/>
    </row>
    <row r="9" spans="1:8" x14ac:dyDescent="0.25">
      <c r="E9" s="35" t="s">
        <v>24</v>
      </c>
      <c r="F9" s="36">
        <f>SUM(F6:F8)</f>
        <v>0</v>
      </c>
    </row>
  </sheetData>
  <mergeCells count="2">
    <mergeCell ref="F1:G1"/>
    <mergeCell ref="B2:G2"/>
  </mergeCells>
  <conditionalFormatting sqref="F1 F3:G3">
    <cfRule type="cellIs" dxfId="8" priority="2" stopIfTrue="1" operator="equal">
      <formula>0</formula>
    </cfRule>
  </conditionalFormatting>
  <conditionalFormatting sqref="F4:F5">
    <cfRule type="cellIs" dxfId="7" priority="1" stopIfTrue="1" operator="equal">
      <formula>0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opLeftCell="A6" zoomScale="80" zoomScaleNormal="80" workbookViewId="0">
      <selection activeCell="F4" sqref="F4:H5"/>
    </sheetView>
  </sheetViews>
  <sheetFormatPr defaultRowHeight="15.75" x14ac:dyDescent="0.25"/>
  <cols>
    <col min="1" max="1" width="10.7109375" style="1" bestFit="1" customWidth="1"/>
    <col min="2" max="2" width="72.42578125" style="2" customWidth="1"/>
    <col min="3" max="3" width="7.28515625" style="3" customWidth="1"/>
    <col min="4" max="4" width="9.140625" style="3"/>
    <col min="5" max="5" width="20.5703125" style="38" customWidth="1"/>
    <col min="6" max="6" width="14.85546875" style="3" customWidth="1"/>
    <col min="7" max="7" width="32.28515625" style="37" customWidth="1"/>
    <col min="8" max="8" width="26.28515625" style="4" customWidth="1"/>
    <col min="9" max="16384" width="9.140625" style="4"/>
  </cols>
  <sheetData>
    <row r="1" spans="1:8" x14ac:dyDescent="0.25">
      <c r="F1" s="61"/>
      <c r="G1" s="61"/>
    </row>
    <row r="2" spans="1:8" ht="18" customHeight="1" x14ac:dyDescent="0.25">
      <c r="B2" s="62" t="s">
        <v>53</v>
      </c>
      <c r="C2" s="62"/>
      <c r="D2" s="62"/>
      <c r="E2" s="62"/>
      <c r="F2" s="62"/>
      <c r="G2" s="62"/>
    </row>
    <row r="4" spans="1:8" s="1" customFormat="1" ht="63" x14ac:dyDescent="0.25">
      <c r="A4" s="5" t="s">
        <v>0</v>
      </c>
      <c r="B4" s="6" t="s">
        <v>1</v>
      </c>
      <c r="C4" s="5" t="s">
        <v>2</v>
      </c>
      <c r="D4" s="5" t="s">
        <v>3</v>
      </c>
      <c r="E4" s="50" t="s">
        <v>4</v>
      </c>
      <c r="F4" s="5" t="s">
        <v>5</v>
      </c>
      <c r="G4" s="7" t="s">
        <v>47</v>
      </c>
      <c r="H4" s="70" t="s">
        <v>50</v>
      </c>
    </row>
    <row r="5" spans="1:8" s="22" customFormat="1" ht="16.5" thickBot="1" x14ac:dyDescent="0.3">
      <c r="A5" s="9" t="s">
        <v>7</v>
      </c>
      <c r="B5" s="10" t="s">
        <v>8</v>
      </c>
      <c r="C5" s="13" t="s">
        <v>9</v>
      </c>
      <c r="D5" s="13" t="s">
        <v>10</v>
      </c>
      <c r="E5" s="9">
        <v>5</v>
      </c>
      <c r="F5" s="13" t="s">
        <v>48</v>
      </c>
      <c r="G5" s="11" t="s">
        <v>49</v>
      </c>
      <c r="H5" s="65">
        <v>8</v>
      </c>
    </row>
    <row r="6" spans="1:8" s="22" customFormat="1" ht="331.5" thickTop="1" x14ac:dyDescent="0.25">
      <c r="A6" s="51">
        <v>1</v>
      </c>
      <c r="B6" s="52" t="s">
        <v>35</v>
      </c>
      <c r="C6" s="53" t="s">
        <v>13</v>
      </c>
      <c r="D6" s="54">
        <v>10</v>
      </c>
      <c r="E6" s="46"/>
      <c r="F6" s="55">
        <f>Tabela11078[[#This Row],[Ilość]]*Tabela11078[[#This Row],[Cena jednostkowa brutto]]</f>
        <v>0</v>
      </c>
      <c r="G6" s="56"/>
      <c r="H6" s="65"/>
    </row>
    <row r="7" spans="1:8" s="22" customFormat="1" ht="409.5" x14ac:dyDescent="0.25">
      <c r="A7" s="51">
        <v>2</v>
      </c>
      <c r="B7" s="52" t="s">
        <v>36</v>
      </c>
      <c r="C7" s="53" t="s">
        <v>13</v>
      </c>
      <c r="D7" s="54">
        <v>68</v>
      </c>
      <c r="E7" s="46"/>
      <c r="F7" s="55">
        <f>Tabela11078[[#This Row],[Ilość]]*Tabela11078[[#This Row],[Cena jednostkowa brutto]]</f>
        <v>0</v>
      </c>
      <c r="G7" s="56"/>
      <c r="H7" s="65"/>
    </row>
    <row r="8" spans="1:8" s="22" customFormat="1" ht="236.25" x14ac:dyDescent="0.25">
      <c r="A8" s="51">
        <v>3</v>
      </c>
      <c r="B8" s="57" t="s">
        <v>37</v>
      </c>
      <c r="C8" s="53" t="s">
        <v>13</v>
      </c>
      <c r="D8" s="54">
        <v>1</v>
      </c>
      <c r="E8" s="46"/>
      <c r="F8" s="55">
        <f>Tabela11078[[#This Row],[Ilość]]*Tabela11078[[#This Row],[Cena jednostkowa brutto]]</f>
        <v>0</v>
      </c>
      <c r="G8" s="56"/>
      <c r="H8" s="65"/>
    </row>
    <row r="9" spans="1:8" x14ac:dyDescent="0.25">
      <c r="E9" s="35" t="s">
        <v>24</v>
      </c>
      <c r="F9" s="36">
        <f>SUM(F6:F8)</f>
        <v>0</v>
      </c>
    </row>
  </sheetData>
  <mergeCells count="2">
    <mergeCell ref="F1:G1"/>
    <mergeCell ref="B2:G2"/>
  </mergeCells>
  <conditionalFormatting sqref="F1 F3:G3">
    <cfRule type="cellIs" dxfId="6" priority="2" stopIfTrue="1" operator="equal">
      <formula>0</formula>
    </cfRule>
  </conditionalFormatting>
  <conditionalFormatting sqref="F4:F5">
    <cfRule type="cellIs" dxfId="5" priority="1" stopIfTrue="1" operator="equal">
      <formula>0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opLeftCell="A10" zoomScale="71" zoomScaleNormal="71" workbookViewId="0">
      <selection activeCell="F4" sqref="F4:H5"/>
    </sheetView>
  </sheetViews>
  <sheetFormatPr defaultRowHeight="15.75" x14ac:dyDescent="0.25"/>
  <cols>
    <col min="1" max="1" width="10.7109375" style="1" bestFit="1" customWidth="1"/>
    <col min="2" max="2" width="80.85546875" style="2" customWidth="1"/>
    <col min="3" max="3" width="7.28515625" style="3" customWidth="1"/>
    <col min="4" max="4" width="9.140625" style="3"/>
    <col min="5" max="5" width="20.5703125" style="38" customWidth="1"/>
    <col min="6" max="6" width="14.85546875" style="3" customWidth="1"/>
    <col min="7" max="7" width="30.28515625" style="37" customWidth="1"/>
    <col min="8" max="8" width="46.28515625" style="4" customWidth="1"/>
    <col min="9" max="16384" width="9.140625" style="4"/>
  </cols>
  <sheetData>
    <row r="1" spans="1:8" x14ac:dyDescent="0.25">
      <c r="F1" s="61"/>
      <c r="G1" s="61"/>
    </row>
    <row r="2" spans="1:8" ht="18" customHeight="1" x14ac:dyDescent="0.25">
      <c r="B2" s="62" t="s">
        <v>52</v>
      </c>
      <c r="C2" s="62"/>
      <c r="D2" s="62"/>
      <c r="E2" s="62"/>
      <c r="F2" s="62"/>
      <c r="G2" s="62"/>
    </row>
    <row r="4" spans="1:8" s="1" customFormat="1" ht="31.5" x14ac:dyDescent="0.25">
      <c r="A4" s="5" t="s">
        <v>0</v>
      </c>
      <c r="B4" s="6" t="s">
        <v>1</v>
      </c>
      <c r="C4" s="5" t="s">
        <v>2</v>
      </c>
      <c r="D4" s="5" t="s">
        <v>3</v>
      </c>
      <c r="E4" s="50" t="s">
        <v>4</v>
      </c>
      <c r="F4" s="5" t="s">
        <v>5</v>
      </c>
      <c r="G4" s="7" t="s">
        <v>47</v>
      </c>
      <c r="H4" s="69" t="s">
        <v>50</v>
      </c>
    </row>
    <row r="5" spans="1:8" s="22" customFormat="1" ht="16.5" thickBot="1" x14ac:dyDescent="0.3">
      <c r="A5" s="9" t="s">
        <v>7</v>
      </c>
      <c r="B5" s="10" t="s">
        <v>8</v>
      </c>
      <c r="C5" s="13" t="s">
        <v>9</v>
      </c>
      <c r="D5" s="13" t="s">
        <v>10</v>
      </c>
      <c r="E5" s="9">
        <v>5</v>
      </c>
      <c r="F5" s="13" t="s">
        <v>48</v>
      </c>
      <c r="G5" s="11" t="s">
        <v>49</v>
      </c>
      <c r="H5" s="67">
        <v>8</v>
      </c>
    </row>
    <row r="6" spans="1:8" s="22" customFormat="1" ht="363" thickTop="1" x14ac:dyDescent="0.25">
      <c r="A6" s="51">
        <v>1</v>
      </c>
      <c r="B6" s="58" t="s">
        <v>38</v>
      </c>
      <c r="C6" s="53" t="s">
        <v>13</v>
      </c>
      <c r="D6" s="54">
        <v>10</v>
      </c>
      <c r="E6" s="46"/>
      <c r="F6" s="55">
        <f>Tabela1107[[#This Row],[Ilość]]*Tabela1107[[#This Row],[Cena jednostkowa brutto]]</f>
        <v>0</v>
      </c>
      <c r="G6" s="56"/>
      <c r="H6" s="65"/>
    </row>
    <row r="7" spans="1:8" s="22" customFormat="1" ht="283.5" x14ac:dyDescent="0.25">
      <c r="A7" s="51">
        <v>2</v>
      </c>
      <c r="B7" s="58" t="s">
        <v>39</v>
      </c>
      <c r="C7" s="53" t="s">
        <v>13</v>
      </c>
      <c r="D7" s="54">
        <v>29</v>
      </c>
      <c r="E7" s="46"/>
      <c r="F7" s="55">
        <f>Tabela1107[[#This Row],[Ilość]]*Tabela1107[[#This Row],[Cena jednostkowa brutto]]</f>
        <v>0</v>
      </c>
      <c r="G7" s="56"/>
      <c r="H7" s="65"/>
    </row>
    <row r="8" spans="1:8" s="22" customFormat="1" ht="252" x14ac:dyDescent="0.25">
      <c r="A8" s="51">
        <v>3</v>
      </c>
      <c r="B8" s="58" t="s">
        <v>40</v>
      </c>
      <c r="C8" s="53" t="s">
        <v>13</v>
      </c>
      <c r="D8" s="54">
        <v>10</v>
      </c>
      <c r="E8" s="46"/>
      <c r="F8" s="55">
        <f>Tabela1107[[#This Row],[Ilość]]*Tabela1107[[#This Row],[Cena jednostkowa brutto]]</f>
        <v>0</v>
      </c>
      <c r="G8" s="56"/>
      <c r="H8" s="65"/>
    </row>
    <row r="9" spans="1:8" s="22" customFormat="1" ht="236.25" x14ac:dyDescent="0.25">
      <c r="A9" s="51">
        <v>4</v>
      </c>
      <c r="B9" s="59" t="s">
        <v>41</v>
      </c>
      <c r="C9" s="53" t="s">
        <v>42</v>
      </c>
      <c r="D9" s="54">
        <v>6</v>
      </c>
      <c r="E9" s="46"/>
      <c r="F9" s="55">
        <f>Tabela1107[[#This Row],[Ilość]]*Tabela1107[[#This Row],[Cena jednostkowa brutto]]</f>
        <v>0</v>
      </c>
      <c r="G9" s="56"/>
      <c r="H9" s="65"/>
    </row>
    <row r="10" spans="1:8" x14ac:dyDescent="0.25">
      <c r="E10" s="35" t="s">
        <v>24</v>
      </c>
      <c r="F10" s="36">
        <f>SUM(F6:F9)</f>
        <v>0</v>
      </c>
    </row>
  </sheetData>
  <mergeCells count="2">
    <mergeCell ref="F1:G1"/>
    <mergeCell ref="B2:G2"/>
  </mergeCells>
  <conditionalFormatting sqref="F1 F3:G3">
    <cfRule type="cellIs" dxfId="4" priority="3" stopIfTrue="1" operator="equal">
      <formula>0</formula>
    </cfRule>
  </conditionalFormatting>
  <conditionalFormatting sqref="F4:F5">
    <cfRule type="cellIs" dxfId="3" priority="1" stopIfTrue="1" operator="equal">
      <formula>0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zoomScale="90" zoomScaleNormal="90" workbookViewId="0">
      <selection activeCell="F7" sqref="F7"/>
    </sheetView>
  </sheetViews>
  <sheetFormatPr defaultRowHeight="15.75" x14ac:dyDescent="0.25"/>
  <cols>
    <col min="1" max="1" width="10.7109375" style="1" bestFit="1" customWidth="1"/>
    <col min="2" max="2" width="62.140625" style="2" customWidth="1"/>
    <col min="3" max="3" width="7.28515625" style="3" customWidth="1"/>
    <col min="4" max="4" width="9.140625" style="3"/>
    <col min="5" max="5" width="20.5703125" style="38" customWidth="1"/>
    <col min="6" max="6" width="14.85546875" style="3" customWidth="1"/>
    <col min="7" max="7" width="33.28515625" style="37" customWidth="1"/>
    <col min="8" max="8" width="30.140625" style="4" customWidth="1"/>
    <col min="9" max="16384" width="9.140625" style="4"/>
  </cols>
  <sheetData>
    <row r="1" spans="1:8" x14ac:dyDescent="0.25">
      <c r="F1" s="61"/>
      <c r="G1" s="61"/>
    </row>
    <row r="2" spans="1:8" ht="18" customHeight="1" x14ac:dyDescent="0.25">
      <c r="B2" s="62" t="s">
        <v>51</v>
      </c>
      <c r="C2" s="62"/>
      <c r="D2" s="62"/>
      <c r="E2" s="62"/>
      <c r="F2" s="62"/>
      <c r="G2" s="62"/>
    </row>
    <row r="4" spans="1:8" ht="63" x14ac:dyDescent="0.25">
      <c r="A4" s="5" t="s">
        <v>0</v>
      </c>
      <c r="B4" s="6" t="s">
        <v>1</v>
      </c>
      <c r="C4" s="7" t="s">
        <v>2</v>
      </c>
      <c r="D4" s="7" t="s">
        <v>3</v>
      </c>
      <c r="E4" s="8" t="s">
        <v>4</v>
      </c>
      <c r="F4" s="5" t="s">
        <v>5</v>
      </c>
      <c r="G4" s="7" t="s">
        <v>47</v>
      </c>
      <c r="H4" s="69" t="s">
        <v>50</v>
      </c>
    </row>
    <row r="5" spans="1:8" s="14" customFormat="1" ht="16.5" thickBot="1" x14ac:dyDescent="0.3">
      <c r="A5" s="9" t="s">
        <v>7</v>
      </c>
      <c r="B5" s="10" t="s">
        <v>8</v>
      </c>
      <c r="C5" s="11" t="s">
        <v>9</v>
      </c>
      <c r="D5" s="11" t="s">
        <v>10</v>
      </c>
      <c r="E5" s="12">
        <v>5</v>
      </c>
      <c r="F5" s="13" t="s">
        <v>48</v>
      </c>
      <c r="G5" s="11" t="s">
        <v>49</v>
      </c>
      <c r="H5" s="67">
        <v>8</v>
      </c>
    </row>
    <row r="6" spans="1:8" s="22" customFormat="1" ht="63.75" thickTop="1" x14ac:dyDescent="0.25">
      <c r="A6" s="15">
        <v>1</v>
      </c>
      <c r="B6" s="45" t="s">
        <v>43</v>
      </c>
      <c r="C6" s="17" t="s">
        <v>13</v>
      </c>
      <c r="D6" s="23">
        <v>20</v>
      </c>
      <c r="E6" s="46"/>
      <c r="F6" s="20">
        <f>Tabela1103456[[#This Row],[Ilość]]*Tabela1103456[[#This Row],[Cena jednostkowa brutto]]</f>
        <v>0</v>
      </c>
      <c r="G6" s="21"/>
      <c r="H6" s="68"/>
    </row>
    <row r="7" spans="1:8" x14ac:dyDescent="0.25">
      <c r="E7" s="35" t="s">
        <v>24</v>
      </c>
      <c r="F7" s="36">
        <f>SUM(F6:F6)</f>
        <v>0</v>
      </c>
    </row>
  </sheetData>
  <mergeCells count="2">
    <mergeCell ref="F1:G1"/>
    <mergeCell ref="B2:G2"/>
  </mergeCells>
  <conditionalFormatting sqref="F1 F3:G3">
    <cfRule type="cellIs" dxfId="2" priority="2" stopIfTrue="1" operator="equal">
      <formula>0</formula>
    </cfRule>
  </conditionalFormatting>
  <conditionalFormatting sqref="F4:F5">
    <cfRule type="cellIs" dxfId="1" priority="1" stopIfTrue="1" operator="equal">
      <formula>0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zoomScale="80" zoomScaleNormal="80" workbookViewId="0">
      <selection activeCell="F16" sqref="F16"/>
    </sheetView>
  </sheetViews>
  <sheetFormatPr defaultRowHeight="15.75" x14ac:dyDescent="0.25"/>
  <cols>
    <col min="1" max="1" width="10.7109375" style="1" bestFit="1" customWidth="1"/>
    <col min="2" max="2" width="62.140625" style="2" customWidth="1"/>
    <col min="3" max="3" width="7.28515625" style="3" customWidth="1"/>
    <col min="4" max="4" width="9.140625" style="3"/>
    <col min="5" max="5" width="20.5703125" style="38" customWidth="1"/>
    <col min="6" max="6" width="14.85546875" style="3" customWidth="1"/>
    <col min="7" max="7" width="33" style="37" customWidth="1"/>
    <col min="8" max="8" width="23.140625" style="4" customWidth="1"/>
    <col min="9" max="16384" width="9.140625" style="4"/>
  </cols>
  <sheetData>
    <row r="1" spans="1:8" x14ac:dyDescent="0.25">
      <c r="F1" s="61"/>
      <c r="G1" s="61"/>
    </row>
    <row r="2" spans="1:8" ht="18" customHeight="1" x14ac:dyDescent="0.25">
      <c r="B2" s="62" t="s">
        <v>46</v>
      </c>
      <c r="C2" s="62"/>
      <c r="D2" s="62"/>
      <c r="E2" s="62"/>
      <c r="F2" s="62"/>
      <c r="G2" s="62"/>
    </row>
    <row r="4" spans="1:8" ht="31.5" x14ac:dyDescent="0.25">
      <c r="A4" s="5" t="s">
        <v>0</v>
      </c>
      <c r="B4" s="6" t="s">
        <v>1</v>
      </c>
      <c r="C4" s="7" t="s">
        <v>2</v>
      </c>
      <c r="D4" s="7" t="s">
        <v>3</v>
      </c>
      <c r="E4" s="8" t="s">
        <v>4</v>
      </c>
      <c r="F4" s="5" t="s">
        <v>5</v>
      </c>
      <c r="G4" s="7" t="s">
        <v>47</v>
      </c>
      <c r="H4" s="66" t="s">
        <v>50</v>
      </c>
    </row>
    <row r="5" spans="1:8" s="14" customFormat="1" ht="16.5" thickBot="1" x14ac:dyDescent="0.3">
      <c r="A5" s="9" t="s">
        <v>7</v>
      </c>
      <c r="B5" s="10" t="s">
        <v>8</v>
      </c>
      <c r="C5" s="11" t="s">
        <v>9</v>
      </c>
      <c r="D5" s="11" t="s">
        <v>10</v>
      </c>
      <c r="E5" s="12">
        <v>5</v>
      </c>
      <c r="F5" s="13" t="s">
        <v>48</v>
      </c>
      <c r="G5" s="11" t="s">
        <v>49</v>
      </c>
      <c r="H5" s="63">
        <v>8</v>
      </c>
    </row>
    <row r="6" spans="1:8" s="22" customFormat="1" ht="268.5" thickTop="1" x14ac:dyDescent="0.25">
      <c r="A6" s="15">
        <v>1</v>
      </c>
      <c r="B6" s="45" t="s">
        <v>44</v>
      </c>
      <c r="C6" s="17" t="s">
        <v>13</v>
      </c>
      <c r="D6" s="25">
        <v>2</v>
      </c>
      <c r="E6" s="26"/>
      <c r="F6" s="26">
        <f>Tabela110349[[#This Row],[Ilość]]*Tabela110349[[#This Row],[Cena jednostkowa brutto]]</f>
        <v>0</v>
      </c>
      <c r="G6" s="21"/>
      <c r="H6" s="64"/>
    </row>
    <row r="7" spans="1:8" s="22" customFormat="1" ht="283.5" x14ac:dyDescent="0.25">
      <c r="A7" s="15">
        <v>2</v>
      </c>
      <c r="B7" s="60" t="s">
        <v>45</v>
      </c>
      <c r="C7" s="17"/>
      <c r="D7" s="18">
        <v>2</v>
      </c>
      <c r="E7" s="19"/>
      <c r="F7" s="26">
        <f>Tabela110349[[#This Row],[Ilość]]*Tabela110349[[#This Row],[Cena jednostkowa brutto]]</f>
        <v>0</v>
      </c>
      <c r="G7" s="21"/>
      <c r="H7" s="65"/>
    </row>
    <row r="8" spans="1:8" x14ac:dyDescent="0.25">
      <c r="E8" s="35" t="s">
        <v>24</v>
      </c>
      <c r="F8" s="36">
        <f>SUM(F6:F7)</f>
        <v>0</v>
      </c>
    </row>
  </sheetData>
  <mergeCells count="2">
    <mergeCell ref="F1:G1"/>
    <mergeCell ref="B2:G2"/>
  </mergeCells>
  <conditionalFormatting sqref="F1 F3:G3 F4:F5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6C86AF8D-6441-497A-B64E-2AA14E58477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1-KOSZULKI TERM.</vt:lpstr>
      <vt:lpstr>2-OSŁONA NSN</vt:lpstr>
      <vt:lpstr>3-PRZEDŁUŻACZE</vt:lpstr>
      <vt:lpstr>4-PRZEDŁUŻACZE SIŁOWE</vt:lpstr>
      <vt:lpstr>5-LATARKI RĘCZNE</vt:lpstr>
      <vt:lpstr>6-LATARKI CZOŁOWE</vt:lpstr>
      <vt:lpstr>7-LATARKA NSN</vt:lpstr>
      <vt:lpstr>8-ŁADOWARKI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Kaźmierczak Agata</dc:creator>
  <cp:lastModifiedBy>Adaszyński Krzysztof</cp:lastModifiedBy>
  <dcterms:created xsi:type="dcterms:W3CDTF">2024-09-11T10:07:57Z</dcterms:created>
  <dcterms:modified xsi:type="dcterms:W3CDTF">2025-01-29T10:16:31Z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6db998d4-b5e8-4ea6-8e01-8a0d701b6ed0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s5636:Creator type=author">
    <vt:lpwstr>Kaźmierczak Agata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bjSaver">
    <vt:lpwstr>M9gOLuCBh/KRxcbuQ+oeS+9hXcrC9hGC</vt:lpwstr>
  </property>
  <property fmtid="{D5CDD505-2E9C-101B-9397-08002B2CF9AE}" pid="10" name="bjClsUserRVM">
    <vt:lpwstr>[]</vt:lpwstr>
  </property>
  <property fmtid="{D5CDD505-2E9C-101B-9397-08002B2CF9AE}" pid="11" name="s5636:Creator type=IP">
    <vt:lpwstr>10.62.58.35</vt:lpwstr>
  </property>
</Properties>
</file>