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2. Gaz/46. 46 Grupa Zakupowa/Załaczniki -  VOL:GAZ:46:2025_sprostowanie_04.03.25/"/>
    </mc:Choice>
  </mc:AlternateContent>
  <xr:revisionPtr revIDLastSave="0" documentId="13_ncr:1_{5748214E-BDEC-5C4F-874D-14DF0E961A67}" xr6:coauthVersionLast="47" xr6:coauthVersionMax="47" xr10:uidLastSave="{00000000-0000-0000-0000-000000000000}"/>
  <bookViews>
    <workbookView xWindow="0" yWindow="760" windowWidth="30240" windowHeight="17380" tabRatio="500" xr2:uid="{00000000-000D-0000-FFFF-FFFF00000000}"/>
  </bookViews>
  <sheets>
    <sheet name="Formularz Cenowy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L105" i="1" l="1"/>
  <c r="M104" i="1"/>
  <c r="E104" i="1"/>
  <c r="D104" i="1"/>
  <c r="I103" i="1"/>
  <c r="I105" i="1" s="1"/>
  <c r="E103" i="1"/>
  <c r="D103" i="1"/>
  <c r="L97" i="1"/>
  <c r="I97" i="1"/>
  <c r="F97" i="1"/>
  <c r="E97" i="1"/>
  <c r="D97" i="1"/>
  <c r="M111" i="1" s="1"/>
  <c r="C97" i="1"/>
  <c r="I95" i="1"/>
  <c r="M95" i="1" s="1"/>
  <c r="I93" i="1"/>
  <c r="M93" i="1" s="1"/>
  <c r="L83" i="1"/>
  <c r="M82" i="1"/>
  <c r="E82" i="1"/>
  <c r="D82" i="1"/>
  <c r="I81" i="1"/>
  <c r="M81" i="1" s="1"/>
  <c r="M83" i="1" s="1"/>
  <c r="E81" i="1"/>
  <c r="D81" i="1"/>
  <c r="L75" i="1"/>
  <c r="F75" i="1"/>
  <c r="E75" i="1"/>
  <c r="D75" i="1"/>
  <c r="C75" i="1"/>
  <c r="I73" i="1"/>
  <c r="M73" i="1" s="1"/>
  <c r="I71" i="1"/>
  <c r="M71" i="1" s="1"/>
  <c r="I69" i="1"/>
  <c r="M69" i="1" s="1"/>
  <c r="M67" i="1"/>
  <c r="I67" i="1"/>
  <c r="L60" i="1"/>
  <c r="F60" i="1"/>
  <c r="E60" i="1"/>
  <c r="D60" i="1"/>
  <c r="C60" i="1"/>
  <c r="I58" i="1"/>
  <c r="M58" i="1" s="1"/>
  <c r="I56" i="1"/>
  <c r="M56" i="1" s="1"/>
  <c r="M54" i="1"/>
  <c r="M60" i="1" s="1"/>
  <c r="I54" i="1"/>
  <c r="L44" i="1"/>
  <c r="F44" i="1"/>
  <c r="E44" i="1"/>
  <c r="D44" i="1"/>
  <c r="C44" i="1"/>
  <c r="I42" i="1"/>
  <c r="M42" i="1" s="1"/>
  <c r="I40" i="1"/>
  <c r="M40" i="1" s="1"/>
  <c r="I38" i="1"/>
  <c r="M38" i="1" s="1"/>
  <c r="L28" i="1"/>
  <c r="M120" i="1" s="1"/>
  <c r="F28" i="1"/>
  <c r="E28" i="1"/>
  <c r="D28" i="1"/>
  <c r="M118" i="1" s="1"/>
  <c r="C28" i="1"/>
  <c r="I26" i="1"/>
  <c r="M26" i="1" s="1"/>
  <c r="I24" i="1"/>
  <c r="I28" i="1" s="1"/>
  <c r="L17" i="1"/>
  <c r="M113" i="1" s="1"/>
  <c r="I17" i="1"/>
  <c r="F17" i="1"/>
  <c r="E17" i="1"/>
  <c r="D17" i="1"/>
  <c r="C17" i="1"/>
  <c r="I15" i="1"/>
  <c r="M15" i="1" s="1"/>
  <c r="I13" i="1"/>
  <c r="M13" i="1" s="1"/>
  <c r="I11" i="1"/>
  <c r="M11" i="1" s="1"/>
  <c r="I9" i="1"/>
  <c r="M9" i="1" s="1"/>
  <c r="M17" i="1" l="1"/>
  <c r="M75" i="1"/>
  <c r="M44" i="1"/>
  <c r="M97" i="1"/>
  <c r="M24" i="1"/>
  <c r="M28" i="1" s="1"/>
  <c r="M121" i="1" s="1"/>
  <c r="I75" i="1"/>
  <c r="M119" i="1" s="1"/>
  <c r="I83" i="1"/>
  <c r="I60" i="1"/>
  <c r="I44" i="1"/>
  <c r="M112" i="1" s="1"/>
  <c r="M103" i="1"/>
  <c r="M105" i="1" s="1"/>
  <c r="M122" i="1" l="1"/>
  <c r="M123" i="1" s="1"/>
  <c r="M114" i="1"/>
  <c r="M115" i="1" l="1"/>
  <c r="M116" i="1"/>
</calcChain>
</file>

<file path=xl/sharedStrings.xml><?xml version="1.0" encoding="utf-8"?>
<sst xmlns="http://schemas.openxmlformats.org/spreadsheetml/2006/main" count="231" uniqueCount="48">
  <si>
    <t>1.</t>
  </si>
  <si>
    <t>Nazwa OSD</t>
  </si>
  <si>
    <t>PSG Sp. z o.o. O/Poznań</t>
  </si>
  <si>
    <t>Punkty objęte taryfą ochronną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</si>
  <si>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</si>
  <si>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</si>
  <si>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</si>
  <si>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</si>
  <si>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</si>
  <si>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</si>
  <si>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</si>
  <si>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</si>
  <si>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</si>
  <si>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</si>
  <si>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</si>
  <si>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</si>
  <si>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</si>
  <si>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</si>
  <si>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</si>
  <si>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W-2.1</t>
  </si>
  <si>
    <t>P</t>
  </si>
  <si>
    <t>ZW</t>
  </si>
  <si>
    <t>W-3.6</t>
  </si>
  <si>
    <t>W-4</t>
  </si>
  <si>
    <t>W-5.1</t>
  </si>
  <si>
    <t>SUMA</t>
  </si>
  <si>
    <t>Punkty nie objęte taryfą ochronną</t>
  </si>
  <si>
    <t>2.</t>
  </si>
  <si>
    <t>PSG Sp. z o.o. O/Zabrze</t>
  </si>
  <si>
    <t>W-1.1</t>
  </si>
  <si>
    <t>3.</t>
  </si>
  <si>
    <t>PSG Sp. z o.o. O/Warszawa</t>
  </si>
  <si>
    <t>Punkt objęty taryfą ochronną częściowo</t>
  </si>
  <si>
    <t>8018590365500019234651</t>
  </si>
  <si>
    <t>Część objęta ochroną</t>
  </si>
  <si>
    <t>Część nieobjęta ochroną</t>
  </si>
  <si>
    <t>5.</t>
  </si>
  <si>
    <t>PSG Sp. z o.o. O/Gdańsk</t>
  </si>
  <si>
    <t>8018590365500019021367</t>
  </si>
  <si>
    <t>* P - przeznaczonego do celów opałowych (z akcyzą)</t>
  </si>
  <si>
    <t>Razem WOLUMEN [kWh]</t>
  </si>
  <si>
    <t>** ZW - bez akcyzy, z zerową stawką akcyzy lub uwzględniająca zwolnienie od akcyzy</t>
  </si>
  <si>
    <t>Razem DYSTRYBUCJA</t>
  </si>
  <si>
    <t>Razem SPRZEDAŻ</t>
  </si>
  <si>
    <t>Razem WARTOŚĆ NETTO</t>
  </si>
  <si>
    <t>podatek VAT 23%</t>
  </si>
  <si>
    <t>Razem brutto</t>
  </si>
  <si>
    <t>Załącznik nr 2.a do SWZ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</si>
</sst>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#,##0.000"/>
    <numFmt numFmtId="166" formatCode="#,##0.00&quot; zł&quot;"/>
    <numFmt numFmtId="167" formatCode="#,##0.00\ [$zł-415];[Red]\-#,##0.00\ [$zł-415]"/>
  </numFmts>
  <fonts count="5" x14ac:knownFonts="1">
    <font>
      <sz val="12"/>
      <color rgb="FF000000"/>
      <name val="Calibri"/>
      <charset val="238"/>
    </font>
    <font>
      <sz val="11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4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CCECFF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FFAA95"/>
        <bgColor rgb="FFFF8080"/>
      </patternFill>
    </fill>
    <fill>
      <patternFill patternType="solid">
        <fgColor rgb="FF95B3D7"/>
        <bgColor rgb="FF8EB4E3"/>
      </patternFill>
    </fill>
    <fill>
      <patternFill patternType="solid">
        <fgColor rgb="FFC3D69B"/>
        <bgColor rgb="FFBFBFBF"/>
      </patternFill>
    </fill>
    <fill>
      <patternFill patternType="solid">
        <fgColor rgb="FFDBEEF4"/>
        <bgColor rgb="FFCCECFF"/>
      </patternFill>
    </fill>
    <fill>
      <patternFill patternType="solid">
        <fgColor rgb="FFCCC1DA"/>
        <bgColor rgb="FFBFBFBF"/>
      </patternFill>
    </fill>
    <fill>
      <patternFill patternType="solid">
        <fgColor rgb="FFBFBFBF"/>
        <bgColor rgb="FFCCC1DA"/>
      </patternFill>
    </fill>
    <fill>
      <patternFill patternType="solid">
        <fgColor rgb="FF8EB4E3"/>
        <bgColor rgb="FF95B3D7"/>
      </patternFill>
    </fill>
    <fill>
      <patternFill patternType="solid">
        <fgColor rgb="FF54A06B"/>
        <bgColor rgb="FF808080"/>
      </patternFill>
    </fill>
    <fill>
      <patternFill patternType="solid">
        <fgColor rgb="FFD6A21E"/>
        <bgColor rgb="FFFFCC00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4" fontId="3" fillId="10" borderId="1" xfId="0" applyNumberFormat="1" applyFont="1" applyFill="1" applyBorder="1" applyAlignment="1">
      <alignment horizontal="center" vertical="center"/>
    </xf>
    <xf numFmtId="4" fontId="3" fillId="6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3" fontId="3" fillId="9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3" fillId="6" borderId="6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0" fontId="1" fillId="0" borderId="0" xfId="0" applyFont="1"/>
    <xf numFmtId="4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8" borderId="1" xfId="0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5B3D7"/>
      <rgbColor rgb="FF993366"/>
      <rgbColor rgb="FFFFFFCC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8EB4E3"/>
      <rgbColor rgb="FFFFAA95"/>
      <rgbColor rgb="FFCC99FF"/>
      <rgbColor rgb="FFC3D69B"/>
      <rgbColor rgb="FF3366FF"/>
      <rgbColor rgb="FF33CCCC"/>
      <rgbColor rgb="FF99CC00"/>
      <rgbColor rgb="FFFFCC00"/>
      <rgbColor rgb="FFD6A21E"/>
      <rgbColor rgb="FFFF6600"/>
      <rgbColor rgb="FF666699"/>
      <rgbColor rgb="FF969696"/>
      <rgbColor rgb="FF003366"/>
      <rgbColor rgb="FF54A06B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123"/>
  <sheetViews>
    <sheetView tabSelected="1" topLeftCell="A2" zoomScale="72" zoomScaleNormal="72" workbookViewId="0">
      <selection activeCell="B2" sqref="B2:H2"/>
    </sheetView>
  </sheetViews>
  <sheetFormatPr baseColWidth="10" defaultColWidth="9" defaultRowHeight="14" x14ac:dyDescent="0.15"/>
  <cols>
    <col min="1" max="1" width="9.83203125" style="1" customWidth="1"/>
    <col min="2" max="2" width="6" style="1" customWidth="1"/>
    <col min="3" max="3" width="8.1640625" style="1" customWidth="1"/>
    <col min="4" max="4" width="16.33203125" style="1" customWidth="1"/>
    <col min="5" max="5" width="16.83203125" style="1" customWidth="1"/>
    <col min="6" max="6" width="14.6640625" style="2" customWidth="1"/>
    <col min="7" max="7" width="12" style="1" customWidth="1"/>
    <col min="8" max="8" width="12.33203125" style="1" customWidth="1"/>
    <col min="9" max="9" width="16" style="3" customWidth="1"/>
    <col min="10" max="10" width="13" style="1" customWidth="1"/>
    <col min="11" max="11" width="14.6640625" style="1" customWidth="1"/>
    <col min="12" max="12" width="19" style="1" customWidth="1"/>
    <col min="13" max="13" width="16.1640625" style="1" customWidth="1"/>
    <col min="14" max="14" width="9" style="1"/>
    <col min="15" max="15" width="11.1640625" style="1" customWidth="1"/>
    <col min="16" max="1023" width="9" style="1"/>
    <col min="1024" max="1024" width="10.5" style="1" customWidth="1"/>
    <col min="1025" max="16384" width="9" style="29"/>
  </cols>
  <sheetData>
    <row r="2" spans="1:13" ht="34.5" customHeight="1" x14ac:dyDescent="0.15">
      <c r="B2" s="59" t="s">
        <v>47</v>
      </c>
      <c r="C2" s="59"/>
      <c r="D2" s="59"/>
      <c r="E2" s="59"/>
      <c r="F2" s="59"/>
      <c r="G2" s="59"/>
      <c r="H2" s="59"/>
    </row>
    <row r="3" spans="1:13" ht="12.75" customHeight="1" x14ac:dyDescent="0.15">
      <c r="A3" s="4" t="s">
        <v>0</v>
      </c>
      <c r="D3" s="5"/>
      <c r="E3" s="5"/>
      <c r="F3" s="4"/>
      <c r="I3" s="5"/>
      <c r="L3" s="5"/>
      <c r="M3" s="5"/>
    </row>
    <row r="4" spans="1:13" x14ac:dyDescent="0.15">
      <c r="A4" s="54" t="s">
        <v>1</v>
      </c>
      <c r="B4" s="54"/>
      <c r="C4" s="54"/>
    </row>
    <row r="5" spans="1:13" x14ac:dyDescent="0.15">
      <c r="A5" s="56" t="s">
        <v>2</v>
      </c>
      <c r="B5" s="56"/>
      <c r="C5" s="56"/>
      <c r="G5" s="4"/>
      <c r="H5" s="4"/>
      <c r="I5" s="4"/>
      <c r="J5" s="4"/>
      <c r="K5" s="4"/>
      <c r="L5" s="4"/>
    </row>
    <row r="6" spans="1:13" x14ac:dyDescent="0.15">
      <c r="A6" s="57" t="s">
        <v>3</v>
      </c>
      <c r="B6" s="57"/>
      <c r="C6" s="57"/>
      <c r="D6" s="57"/>
      <c r="G6" s="48" t="s">
        <v>4</v>
      </c>
      <c r="H6" s="48"/>
      <c r="I6" s="48"/>
      <c r="J6" s="49" t="s">
        <v>5</v>
      </c>
      <c r="K6" s="49"/>
      <c r="L6" s="49"/>
    </row>
    <row r="7" spans="1:13" ht="39.75" customHeight="1" x14ac:dyDescent="0.15">
      <c r="A7" s="41" t="s">
        <v>6</v>
      </c>
      <c r="B7" s="41" t="s">
        <v>7</v>
      </c>
      <c r="C7" s="41" t="s">
        <v>8</v>
      </c>
      <c r="D7" s="51" t="s">
        <v>9</v>
      </c>
      <c r="E7" s="41" t="s">
        <v>10</v>
      </c>
      <c r="F7" s="52" t="s">
        <v>11</v>
      </c>
      <c r="G7" s="40" t="s">
        <v>12</v>
      </c>
      <c r="H7" s="40" t="s">
        <v>13</v>
      </c>
      <c r="I7" s="53" t="s">
        <v>14</v>
      </c>
      <c r="J7" s="40" t="s">
        <v>15</v>
      </c>
      <c r="K7" s="40" t="s">
        <v>16</v>
      </c>
      <c r="L7" s="40" t="s">
        <v>17</v>
      </c>
      <c r="M7" s="39" t="s">
        <v>18</v>
      </c>
    </row>
    <row r="8" spans="1:13" ht="29.25" customHeight="1" x14ac:dyDescent="0.15">
      <c r="A8" s="41"/>
      <c r="B8" s="41"/>
      <c r="C8" s="41"/>
      <c r="D8" s="41"/>
      <c r="E8" s="41"/>
      <c r="F8" s="52"/>
      <c r="G8" s="40"/>
      <c r="H8" s="40"/>
      <c r="I8" s="53"/>
      <c r="J8" s="40"/>
      <c r="K8" s="40"/>
      <c r="L8" s="40"/>
      <c r="M8" s="40"/>
    </row>
    <row r="9" spans="1:13" x14ac:dyDescent="0.15">
      <c r="A9" s="54" t="s">
        <v>19</v>
      </c>
      <c r="B9" s="6" t="s">
        <v>20</v>
      </c>
      <c r="C9" s="6"/>
      <c r="D9" s="8"/>
      <c r="E9" s="8"/>
      <c r="F9" s="9"/>
      <c r="G9" s="43">
        <v>15.49</v>
      </c>
      <c r="H9" s="39">
        <v>5.6820000000000002E-2</v>
      </c>
      <c r="I9" s="55">
        <f>G9*(F9+F10)+H9*(D9+D10)</f>
        <v>2774.79144</v>
      </c>
      <c r="J9" s="8"/>
      <c r="K9" s="11"/>
      <c r="L9" s="12"/>
      <c r="M9" s="55">
        <f>I9+L9+L10</f>
        <v>2774.79144</v>
      </c>
    </row>
    <row r="10" spans="1:13" x14ac:dyDescent="0.15">
      <c r="A10" s="54"/>
      <c r="B10" s="6" t="s">
        <v>21</v>
      </c>
      <c r="C10" s="6">
        <v>1</v>
      </c>
      <c r="D10" s="8">
        <v>42292</v>
      </c>
      <c r="E10" s="8"/>
      <c r="F10" s="9">
        <v>24</v>
      </c>
      <c r="G10" s="43"/>
      <c r="H10" s="43"/>
      <c r="I10" s="55"/>
      <c r="J10" s="8"/>
      <c r="K10" s="11"/>
      <c r="L10" s="12"/>
      <c r="M10" s="55"/>
    </row>
    <row r="11" spans="1:13" x14ac:dyDescent="0.15">
      <c r="A11" s="54" t="s">
        <v>22</v>
      </c>
      <c r="B11" s="6" t="s">
        <v>20</v>
      </c>
      <c r="C11" s="6"/>
      <c r="D11" s="8"/>
      <c r="E11" s="8"/>
      <c r="F11" s="9"/>
      <c r="G11" s="43">
        <v>50.83</v>
      </c>
      <c r="H11" s="39">
        <v>5.5019999999999999E-2</v>
      </c>
      <c r="I11" s="55">
        <f>G11*(F11+F12)+H11*(D11+D12)</f>
        <v>10634.95896</v>
      </c>
      <c r="J11" s="8"/>
      <c r="K11" s="11"/>
      <c r="L11" s="12"/>
      <c r="M11" s="55">
        <f>I11+L11+L12</f>
        <v>10634.95896</v>
      </c>
    </row>
    <row r="12" spans="1:13" x14ac:dyDescent="0.15">
      <c r="A12" s="54"/>
      <c r="B12" s="6" t="s">
        <v>21</v>
      </c>
      <c r="C12" s="6">
        <v>2</v>
      </c>
      <c r="D12" s="8">
        <v>148948</v>
      </c>
      <c r="E12" s="8"/>
      <c r="F12" s="9">
        <v>48</v>
      </c>
      <c r="G12" s="43"/>
      <c r="H12" s="43"/>
      <c r="I12" s="55"/>
      <c r="J12" s="8"/>
      <c r="K12" s="11"/>
      <c r="L12" s="12"/>
      <c r="M12" s="55"/>
    </row>
    <row r="13" spans="1:13" x14ac:dyDescent="0.15">
      <c r="A13" s="54" t="s">
        <v>23</v>
      </c>
      <c r="B13" s="6" t="s">
        <v>20</v>
      </c>
      <c r="C13" s="6"/>
      <c r="D13" s="8"/>
      <c r="E13" s="8"/>
      <c r="F13" s="9"/>
      <c r="G13" s="43">
        <v>281.44</v>
      </c>
      <c r="H13" s="39">
        <v>5.2560000000000003E-2</v>
      </c>
      <c r="I13" s="55">
        <f>G13*(F13+F14)+H13*(D13+D14)</f>
        <v>21063.91488</v>
      </c>
      <c r="J13" s="8"/>
      <c r="K13" s="11"/>
      <c r="L13" s="12"/>
      <c r="M13" s="55">
        <f>I13+L13+L14</f>
        <v>21063.91488</v>
      </c>
    </row>
    <row r="14" spans="1:13" x14ac:dyDescent="0.15">
      <c r="A14" s="54"/>
      <c r="B14" s="6" t="s">
        <v>21</v>
      </c>
      <c r="C14" s="6">
        <v>1</v>
      </c>
      <c r="D14" s="8">
        <v>272248</v>
      </c>
      <c r="E14" s="8"/>
      <c r="F14" s="9">
        <v>24</v>
      </c>
      <c r="G14" s="43"/>
      <c r="H14" s="43"/>
      <c r="I14" s="55"/>
      <c r="J14" s="8"/>
      <c r="K14" s="11"/>
      <c r="L14" s="12"/>
      <c r="M14" s="55"/>
    </row>
    <row r="15" spans="1:13" x14ac:dyDescent="0.15">
      <c r="A15" s="54" t="s">
        <v>24</v>
      </c>
      <c r="B15" s="6" t="s">
        <v>20</v>
      </c>
      <c r="C15" s="6"/>
      <c r="D15" s="8"/>
      <c r="E15" s="8"/>
      <c r="F15" s="9"/>
      <c r="G15" s="43">
        <v>8.0199999999999994E-3</v>
      </c>
      <c r="H15" s="39">
        <v>3.1960000000000002E-2</v>
      </c>
      <c r="I15" s="55">
        <f>G15*(E15+E16)+H15*(D15+D16)</f>
        <v>182482.50688</v>
      </c>
      <c r="J15" s="8"/>
      <c r="K15" s="11"/>
      <c r="L15" s="12"/>
      <c r="M15" s="55">
        <f>I15+L15+L16</f>
        <v>182482.50688</v>
      </c>
    </row>
    <row r="16" spans="1:13" x14ac:dyDescent="0.15">
      <c r="A16" s="54"/>
      <c r="B16" s="6" t="s">
        <v>21</v>
      </c>
      <c r="C16" s="6">
        <v>2</v>
      </c>
      <c r="D16" s="8">
        <v>2478328</v>
      </c>
      <c r="E16" s="8">
        <v>12877200</v>
      </c>
      <c r="F16" s="9">
        <v>48</v>
      </c>
      <c r="G16" s="43"/>
      <c r="H16" s="43"/>
      <c r="I16" s="55"/>
      <c r="J16" s="8"/>
      <c r="K16" s="11"/>
      <c r="L16" s="12"/>
      <c r="M16" s="55"/>
    </row>
    <row r="17" spans="1:1024" x14ac:dyDescent="0.15">
      <c r="A17" s="45" t="s">
        <v>25</v>
      </c>
      <c r="B17" s="45"/>
      <c r="C17" s="13">
        <f>SUM(C9:C16)</f>
        <v>6</v>
      </c>
      <c r="D17" s="14">
        <f>SUM(D9:D16)</f>
        <v>2941816</v>
      </c>
      <c r="E17" s="14">
        <f>SUM(E9:E16)</f>
        <v>12877200</v>
      </c>
      <c r="F17" s="15">
        <f>SUM(F9:F16)</f>
        <v>144</v>
      </c>
      <c r="G17" s="44"/>
      <c r="H17" s="44"/>
      <c r="I17" s="16">
        <f>I15+I9+I11+I13</f>
        <v>216956.17215999999</v>
      </c>
      <c r="J17" s="44"/>
      <c r="K17" s="44"/>
      <c r="L17" s="17">
        <f>SUM(L9:L16)</f>
        <v>0</v>
      </c>
      <c r="M17" s="17">
        <f>M15+M9+M11+M13</f>
        <v>216956.17215999999</v>
      </c>
    </row>
    <row r="18" spans="1:1024" ht="12.75" customHeight="1" x14ac:dyDescent="0.15">
      <c r="A18" s="4"/>
      <c r="D18" s="5"/>
      <c r="E18" s="5"/>
      <c r="F18" s="4"/>
      <c r="I18" s="5"/>
      <c r="L18" s="5"/>
      <c r="M18" s="5"/>
    </row>
    <row r="19" spans="1:1024" x14ac:dyDescent="0.15">
      <c r="A19" s="54" t="s">
        <v>1</v>
      </c>
      <c r="B19" s="54"/>
      <c r="C19" s="54"/>
    </row>
    <row r="20" spans="1:1024" x14ac:dyDescent="0.15">
      <c r="A20" s="56" t="s">
        <v>2</v>
      </c>
      <c r="B20" s="56"/>
      <c r="C20" s="56"/>
      <c r="G20" s="4"/>
      <c r="H20" s="4"/>
      <c r="I20" s="4"/>
      <c r="J20" s="4"/>
      <c r="K20" s="4"/>
      <c r="L20" s="4"/>
    </row>
    <row r="21" spans="1:1024" x14ac:dyDescent="0.15">
      <c r="A21" s="58" t="s">
        <v>26</v>
      </c>
      <c r="B21" s="58"/>
      <c r="C21" s="58"/>
      <c r="D21" s="58"/>
      <c r="G21" s="48" t="s">
        <v>4</v>
      </c>
      <c r="H21" s="48"/>
      <c r="I21" s="48"/>
      <c r="J21" s="49" t="s">
        <v>5</v>
      </c>
      <c r="K21" s="49"/>
      <c r="L21" s="49"/>
    </row>
    <row r="22" spans="1:1024" ht="39.75" customHeight="1" x14ac:dyDescent="0.15">
      <c r="A22" s="41" t="s">
        <v>6</v>
      </c>
      <c r="B22" s="41" t="s">
        <v>7</v>
      </c>
      <c r="C22" s="41" t="s">
        <v>8</v>
      </c>
      <c r="D22" s="51" t="s">
        <v>9</v>
      </c>
      <c r="E22" s="41" t="s">
        <v>10</v>
      </c>
      <c r="F22" s="52" t="s">
        <v>11</v>
      </c>
      <c r="G22" s="40" t="s">
        <v>12</v>
      </c>
      <c r="H22" s="40" t="s">
        <v>13</v>
      </c>
      <c r="I22" s="53" t="s">
        <v>14</v>
      </c>
      <c r="J22" s="40" t="s">
        <v>15</v>
      </c>
      <c r="K22" s="40" t="s">
        <v>16</v>
      </c>
      <c r="L22" s="40" t="s">
        <v>17</v>
      </c>
      <c r="M22" s="39" t="s">
        <v>18</v>
      </c>
    </row>
    <row r="23" spans="1:1024" ht="29.25" customHeight="1" x14ac:dyDescent="0.15">
      <c r="A23" s="41"/>
      <c r="B23" s="41"/>
      <c r="C23" s="41"/>
      <c r="D23" s="41"/>
      <c r="E23" s="41"/>
      <c r="F23" s="52"/>
      <c r="G23" s="40"/>
      <c r="H23" s="40"/>
      <c r="I23" s="53"/>
      <c r="J23" s="40"/>
      <c r="K23" s="40"/>
      <c r="L23" s="40"/>
      <c r="M23" s="40"/>
    </row>
    <row r="24" spans="1:1024" ht="15" customHeight="1" x14ac:dyDescent="0.15">
      <c r="A24" s="54" t="s">
        <v>22</v>
      </c>
      <c r="B24" s="6" t="s">
        <v>20</v>
      </c>
      <c r="C24" s="6"/>
      <c r="D24" s="18"/>
      <c r="E24" s="8"/>
      <c r="F24" s="9"/>
      <c r="G24" s="43">
        <v>50.83</v>
      </c>
      <c r="H24" s="39">
        <v>5.5019999999999999E-2</v>
      </c>
      <c r="I24" s="55">
        <f>G24*(F24+F25)+H24*(D24+D25)</f>
        <v>13687.908719999999</v>
      </c>
      <c r="J24" s="8"/>
      <c r="K24" s="11"/>
      <c r="L24" s="12"/>
      <c r="M24" s="55">
        <f>I24+L24+L25</f>
        <v>13687.908719999999</v>
      </c>
    </row>
    <row r="25" spans="1:1024" x14ac:dyDescent="0.15">
      <c r="A25" s="54"/>
      <c r="B25" s="6" t="s">
        <v>21</v>
      </c>
      <c r="C25" s="6">
        <v>2</v>
      </c>
      <c r="D25" s="19">
        <v>204436</v>
      </c>
      <c r="E25" s="8"/>
      <c r="F25" s="9">
        <v>48</v>
      </c>
      <c r="G25" s="43"/>
      <c r="H25" s="43"/>
      <c r="I25" s="55"/>
      <c r="J25" s="8"/>
      <c r="K25" s="11"/>
      <c r="L25" s="12"/>
      <c r="M25" s="55"/>
    </row>
    <row r="26" spans="1:1024" x14ac:dyDescent="0.15">
      <c r="A26" s="54" t="s">
        <v>23</v>
      </c>
      <c r="B26" s="6" t="s">
        <v>20</v>
      </c>
      <c r="C26" s="6"/>
      <c r="D26" s="18"/>
      <c r="E26" s="8"/>
      <c r="F26" s="9"/>
      <c r="G26" s="43">
        <v>281.44</v>
      </c>
      <c r="H26" s="39">
        <v>5.2560000000000003E-2</v>
      </c>
      <c r="I26" s="55">
        <f>G26*(F26+F27)+H26*(D26+D27)</f>
        <v>60569.430815999993</v>
      </c>
      <c r="J26" s="8"/>
      <c r="K26" s="11"/>
      <c r="L26" s="12"/>
      <c r="M26" s="55">
        <f>I26+L26+L27</f>
        <v>60569.430815999993</v>
      </c>
    </row>
    <row r="27" spans="1:1024" x14ac:dyDescent="0.15">
      <c r="A27" s="54"/>
      <c r="B27" s="6" t="s">
        <v>21</v>
      </c>
      <c r="C27" s="6">
        <v>2</v>
      </c>
      <c r="D27" s="19">
        <v>895363.6</v>
      </c>
      <c r="E27" s="8"/>
      <c r="F27" s="9">
        <v>48</v>
      </c>
      <c r="G27" s="43"/>
      <c r="H27" s="43"/>
      <c r="I27" s="55"/>
      <c r="J27" s="8"/>
      <c r="K27" s="11"/>
      <c r="L27" s="12"/>
      <c r="M27" s="55"/>
    </row>
    <row r="28" spans="1:1024" x14ac:dyDescent="0.15">
      <c r="A28" s="45" t="s">
        <v>25</v>
      </c>
      <c r="B28" s="45"/>
      <c r="C28" s="13">
        <f>SUM(C24:C27)</f>
        <v>4</v>
      </c>
      <c r="D28" s="14">
        <f>SUM(D24:D27)</f>
        <v>1099799.6000000001</v>
      </c>
      <c r="E28" s="14">
        <f>SUM(E24:E27)</f>
        <v>0</v>
      </c>
      <c r="F28" s="15">
        <f>SUM(F24:F27)</f>
        <v>96</v>
      </c>
      <c r="G28" s="44"/>
      <c r="H28" s="44"/>
      <c r="I28" s="16">
        <f>I24+I26</f>
        <v>74257.339535999985</v>
      </c>
      <c r="J28" s="44"/>
      <c r="K28" s="44"/>
      <c r="L28" s="17">
        <f>SUM(L24:L27)</f>
        <v>0</v>
      </c>
      <c r="M28" s="17">
        <f>M24+M26</f>
        <v>74257.339535999985</v>
      </c>
    </row>
    <row r="29" spans="1:1024" ht="12.75" customHeight="1" x14ac:dyDescent="0.15">
      <c r="A29" s="4"/>
      <c r="D29" s="5"/>
      <c r="E29" s="5"/>
      <c r="F29" s="4"/>
      <c r="I29" s="5"/>
      <c r="L29" s="5"/>
      <c r="M29" s="5"/>
    </row>
    <row r="30" spans="1:1024" ht="12.75" customHeight="1" x14ac:dyDescent="0.15">
      <c r="A30" s="20"/>
      <c r="B30" s="21"/>
      <c r="C30" s="21"/>
      <c r="D30" s="22"/>
      <c r="E30" s="22"/>
      <c r="F30" s="20"/>
      <c r="G30" s="21"/>
      <c r="H30" s="21"/>
      <c r="I30" s="22"/>
      <c r="J30" s="21"/>
      <c r="K30" s="21"/>
      <c r="L30" s="22"/>
      <c r="M30" s="22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  <c r="IU30" s="21"/>
      <c r="IV30" s="21"/>
      <c r="IW30" s="21"/>
      <c r="IX30" s="21"/>
      <c r="IY30" s="21"/>
      <c r="IZ30" s="21"/>
      <c r="JA30" s="21"/>
      <c r="JB30" s="21"/>
      <c r="JC30" s="21"/>
      <c r="JD30" s="21"/>
      <c r="JE30" s="21"/>
      <c r="JF30" s="21"/>
      <c r="JG30" s="21"/>
      <c r="JH30" s="21"/>
      <c r="JI30" s="21"/>
      <c r="JJ30" s="21"/>
      <c r="JK30" s="21"/>
      <c r="JL30" s="21"/>
      <c r="JM30" s="21"/>
      <c r="JN30" s="21"/>
      <c r="JO30" s="21"/>
      <c r="JP30" s="21"/>
      <c r="JQ30" s="21"/>
      <c r="JR30" s="21"/>
      <c r="JS30" s="21"/>
      <c r="JT30" s="21"/>
      <c r="JU30" s="21"/>
      <c r="JV30" s="21"/>
      <c r="JW30" s="21"/>
      <c r="JX30" s="21"/>
      <c r="JY30" s="21"/>
      <c r="JZ30" s="21"/>
      <c r="KA30" s="21"/>
      <c r="KB30" s="21"/>
      <c r="KC30" s="21"/>
      <c r="KD30" s="21"/>
      <c r="KE30" s="21"/>
      <c r="KF30" s="21"/>
      <c r="KG30" s="21"/>
      <c r="KH30" s="21"/>
      <c r="KI30" s="21"/>
      <c r="KJ30" s="21"/>
      <c r="KK30" s="21"/>
      <c r="KL30" s="21"/>
      <c r="KM30" s="21"/>
      <c r="KN30" s="21"/>
      <c r="KO30" s="21"/>
      <c r="KP30" s="21"/>
      <c r="KQ30" s="21"/>
      <c r="KR30" s="21"/>
      <c r="KS30" s="21"/>
      <c r="KT30" s="21"/>
      <c r="KU30" s="21"/>
      <c r="KV30" s="21"/>
      <c r="KW30" s="21"/>
      <c r="KX30" s="21"/>
      <c r="KY30" s="21"/>
      <c r="KZ30" s="21"/>
      <c r="LA30" s="21"/>
      <c r="LB30" s="21"/>
      <c r="LC30" s="21"/>
      <c r="LD30" s="21"/>
      <c r="LE30" s="21"/>
      <c r="LF30" s="21"/>
      <c r="LG30" s="21"/>
      <c r="LH30" s="21"/>
      <c r="LI30" s="21"/>
      <c r="LJ30" s="21"/>
      <c r="LK30" s="21"/>
      <c r="LL30" s="21"/>
      <c r="LM30" s="21"/>
      <c r="LN30" s="21"/>
      <c r="LO30" s="21"/>
      <c r="LP30" s="21"/>
      <c r="LQ30" s="21"/>
      <c r="LR30" s="21"/>
      <c r="LS30" s="21"/>
      <c r="LT30" s="21"/>
      <c r="LU30" s="21"/>
      <c r="LV30" s="21"/>
      <c r="LW30" s="21"/>
      <c r="LX30" s="21"/>
      <c r="LY30" s="21"/>
      <c r="LZ30" s="21"/>
      <c r="MA30" s="21"/>
      <c r="MB30" s="21"/>
      <c r="MC30" s="21"/>
      <c r="MD30" s="21"/>
      <c r="ME30" s="21"/>
      <c r="MF30" s="21"/>
      <c r="MG30" s="21"/>
      <c r="MH30" s="21"/>
      <c r="MI30" s="21"/>
      <c r="MJ30" s="21"/>
      <c r="MK30" s="21"/>
      <c r="ML30" s="21"/>
      <c r="MM30" s="21"/>
      <c r="MN30" s="21"/>
      <c r="MO30" s="21"/>
      <c r="MP30" s="21"/>
      <c r="MQ30" s="21"/>
      <c r="MR30" s="21"/>
      <c r="MS30" s="21"/>
      <c r="MT30" s="21"/>
      <c r="MU30" s="21"/>
      <c r="MV30" s="21"/>
      <c r="MW30" s="21"/>
      <c r="MX30" s="21"/>
      <c r="MY30" s="21"/>
      <c r="MZ30" s="21"/>
      <c r="NA30" s="21"/>
      <c r="NB30" s="21"/>
      <c r="NC30" s="21"/>
      <c r="ND30" s="21"/>
      <c r="NE30" s="21"/>
      <c r="NF30" s="21"/>
      <c r="NG30" s="21"/>
      <c r="NH30" s="21"/>
      <c r="NI30" s="21"/>
      <c r="NJ30" s="21"/>
      <c r="NK30" s="21"/>
      <c r="NL30" s="21"/>
      <c r="NM30" s="21"/>
      <c r="NN30" s="21"/>
      <c r="NO30" s="21"/>
      <c r="NP30" s="21"/>
      <c r="NQ30" s="21"/>
      <c r="NR30" s="21"/>
      <c r="NS30" s="21"/>
      <c r="NT30" s="21"/>
      <c r="NU30" s="21"/>
      <c r="NV30" s="21"/>
      <c r="NW30" s="21"/>
      <c r="NX30" s="21"/>
      <c r="NY30" s="21"/>
      <c r="NZ30" s="21"/>
      <c r="OA30" s="21"/>
      <c r="OB30" s="21"/>
      <c r="OC30" s="21"/>
      <c r="OD30" s="21"/>
      <c r="OE30" s="21"/>
      <c r="OF30" s="21"/>
      <c r="OG30" s="21"/>
      <c r="OH30" s="21"/>
      <c r="OI30" s="21"/>
      <c r="OJ30" s="21"/>
      <c r="OK30" s="21"/>
      <c r="OL30" s="21"/>
      <c r="OM30" s="21"/>
      <c r="ON30" s="21"/>
      <c r="OO30" s="21"/>
      <c r="OP30" s="21"/>
      <c r="OQ30" s="21"/>
      <c r="OR30" s="21"/>
      <c r="OS30" s="21"/>
      <c r="OT30" s="21"/>
      <c r="OU30" s="21"/>
      <c r="OV30" s="21"/>
      <c r="OW30" s="21"/>
      <c r="OX30" s="21"/>
      <c r="OY30" s="21"/>
      <c r="OZ30" s="21"/>
      <c r="PA30" s="21"/>
      <c r="PB30" s="21"/>
      <c r="PC30" s="21"/>
      <c r="PD30" s="21"/>
      <c r="PE30" s="21"/>
      <c r="PF30" s="21"/>
      <c r="PG30" s="21"/>
      <c r="PH30" s="21"/>
      <c r="PI30" s="21"/>
      <c r="PJ30" s="21"/>
      <c r="PK30" s="21"/>
      <c r="PL30" s="21"/>
      <c r="PM30" s="21"/>
      <c r="PN30" s="21"/>
      <c r="PO30" s="21"/>
      <c r="PP30" s="21"/>
      <c r="PQ30" s="21"/>
      <c r="PR30" s="21"/>
      <c r="PS30" s="21"/>
      <c r="PT30" s="21"/>
      <c r="PU30" s="21"/>
      <c r="PV30" s="21"/>
      <c r="PW30" s="21"/>
      <c r="PX30" s="21"/>
      <c r="PY30" s="21"/>
      <c r="PZ30" s="21"/>
      <c r="QA30" s="21"/>
      <c r="QB30" s="21"/>
      <c r="QC30" s="21"/>
      <c r="QD30" s="21"/>
      <c r="QE30" s="21"/>
      <c r="QF30" s="21"/>
      <c r="QG30" s="21"/>
      <c r="QH30" s="21"/>
      <c r="QI30" s="21"/>
      <c r="QJ30" s="21"/>
      <c r="QK30" s="21"/>
      <c r="QL30" s="21"/>
      <c r="QM30" s="21"/>
      <c r="QN30" s="21"/>
      <c r="QO30" s="21"/>
      <c r="QP30" s="21"/>
      <c r="QQ30" s="21"/>
      <c r="QR30" s="21"/>
      <c r="QS30" s="21"/>
      <c r="QT30" s="21"/>
      <c r="QU30" s="21"/>
      <c r="QV30" s="21"/>
      <c r="QW30" s="21"/>
      <c r="QX30" s="21"/>
      <c r="QY30" s="21"/>
      <c r="QZ30" s="21"/>
      <c r="RA30" s="21"/>
      <c r="RB30" s="21"/>
      <c r="RC30" s="21"/>
      <c r="RD30" s="21"/>
      <c r="RE30" s="21"/>
      <c r="RF30" s="21"/>
      <c r="RG30" s="21"/>
      <c r="RH30" s="21"/>
      <c r="RI30" s="21"/>
      <c r="RJ30" s="21"/>
      <c r="RK30" s="21"/>
      <c r="RL30" s="21"/>
      <c r="RM30" s="21"/>
      <c r="RN30" s="21"/>
      <c r="RO30" s="21"/>
      <c r="RP30" s="21"/>
      <c r="RQ30" s="21"/>
      <c r="RR30" s="21"/>
      <c r="RS30" s="21"/>
      <c r="RT30" s="21"/>
      <c r="RU30" s="21"/>
      <c r="RV30" s="21"/>
      <c r="RW30" s="21"/>
      <c r="RX30" s="21"/>
      <c r="RY30" s="21"/>
      <c r="RZ30" s="21"/>
      <c r="SA30" s="21"/>
      <c r="SB30" s="21"/>
      <c r="SC30" s="21"/>
      <c r="SD30" s="21"/>
      <c r="SE30" s="21"/>
      <c r="SF30" s="21"/>
      <c r="SG30" s="21"/>
      <c r="SH30" s="21"/>
      <c r="SI30" s="21"/>
      <c r="SJ30" s="21"/>
      <c r="SK30" s="21"/>
      <c r="SL30" s="21"/>
      <c r="SM30" s="21"/>
      <c r="SN30" s="21"/>
      <c r="SO30" s="21"/>
      <c r="SP30" s="21"/>
      <c r="SQ30" s="21"/>
      <c r="SR30" s="21"/>
      <c r="SS30" s="21"/>
      <c r="ST30" s="21"/>
      <c r="SU30" s="21"/>
      <c r="SV30" s="21"/>
      <c r="SW30" s="21"/>
      <c r="SX30" s="21"/>
      <c r="SY30" s="21"/>
      <c r="SZ30" s="21"/>
      <c r="TA30" s="21"/>
      <c r="TB30" s="21"/>
      <c r="TC30" s="21"/>
      <c r="TD30" s="21"/>
      <c r="TE30" s="21"/>
      <c r="TF30" s="21"/>
      <c r="TG30" s="21"/>
      <c r="TH30" s="21"/>
      <c r="TI30" s="21"/>
      <c r="TJ30" s="21"/>
      <c r="TK30" s="21"/>
      <c r="TL30" s="21"/>
      <c r="TM30" s="21"/>
      <c r="TN30" s="21"/>
      <c r="TO30" s="21"/>
      <c r="TP30" s="21"/>
      <c r="TQ30" s="21"/>
      <c r="TR30" s="21"/>
      <c r="TS30" s="21"/>
      <c r="TT30" s="21"/>
      <c r="TU30" s="21"/>
      <c r="TV30" s="21"/>
      <c r="TW30" s="21"/>
      <c r="TX30" s="21"/>
      <c r="TY30" s="21"/>
      <c r="TZ30" s="21"/>
      <c r="UA30" s="21"/>
      <c r="UB30" s="21"/>
      <c r="UC30" s="21"/>
      <c r="UD30" s="21"/>
      <c r="UE30" s="21"/>
      <c r="UF30" s="21"/>
      <c r="UG30" s="21"/>
      <c r="UH30" s="21"/>
      <c r="UI30" s="21"/>
      <c r="UJ30" s="21"/>
      <c r="UK30" s="21"/>
      <c r="UL30" s="21"/>
      <c r="UM30" s="21"/>
      <c r="UN30" s="21"/>
      <c r="UO30" s="21"/>
      <c r="UP30" s="21"/>
      <c r="UQ30" s="21"/>
      <c r="UR30" s="21"/>
      <c r="US30" s="21"/>
      <c r="UT30" s="21"/>
      <c r="UU30" s="21"/>
      <c r="UV30" s="21"/>
      <c r="UW30" s="21"/>
      <c r="UX30" s="21"/>
      <c r="UY30" s="21"/>
      <c r="UZ30" s="21"/>
      <c r="VA30" s="21"/>
      <c r="VB30" s="21"/>
      <c r="VC30" s="21"/>
      <c r="VD30" s="21"/>
      <c r="VE30" s="21"/>
      <c r="VF30" s="21"/>
      <c r="VG30" s="21"/>
      <c r="VH30" s="21"/>
      <c r="VI30" s="21"/>
      <c r="VJ30" s="21"/>
      <c r="VK30" s="21"/>
      <c r="VL30" s="21"/>
      <c r="VM30" s="21"/>
      <c r="VN30" s="21"/>
      <c r="VO30" s="21"/>
      <c r="VP30" s="21"/>
      <c r="VQ30" s="21"/>
      <c r="VR30" s="21"/>
      <c r="VS30" s="21"/>
      <c r="VT30" s="21"/>
      <c r="VU30" s="21"/>
      <c r="VV30" s="21"/>
      <c r="VW30" s="21"/>
      <c r="VX30" s="21"/>
      <c r="VY30" s="21"/>
      <c r="VZ30" s="21"/>
      <c r="WA30" s="21"/>
      <c r="WB30" s="21"/>
      <c r="WC30" s="21"/>
      <c r="WD30" s="21"/>
      <c r="WE30" s="21"/>
      <c r="WF30" s="21"/>
      <c r="WG30" s="21"/>
      <c r="WH30" s="21"/>
      <c r="WI30" s="21"/>
      <c r="WJ30" s="21"/>
      <c r="WK30" s="21"/>
      <c r="WL30" s="21"/>
      <c r="WM30" s="21"/>
      <c r="WN30" s="21"/>
      <c r="WO30" s="21"/>
      <c r="WP30" s="21"/>
      <c r="WQ30" s="21"/>
      <c r="WR30" s="21"/>
      <c r="WS30" s="21"/>
      <c r="WT30" s="21"/>
      <c r="WU30" s="21"/>
      <c r="WV30" s="21"/>
      <c r="WW30" s="21"/>
      <c r="WX30" s="21"/>
      <c r="WY30" s="21"/>
      <c r="WZ30" s="21"/>
      <c r="XA30" s="21"/>
      <c r="XB30" s="21"/>
      <c r="XC30" s="21"/>
      <c r="XD30" s="21"/>
      <c r="XE30" s="21"/>
      <c r="XF30" s="21"/>
      <c r="XG30" s="21"/>
      <c r="XH30" s="21"/>
      <c r="XI30" s="21"/>
      <c r="XJ30" s="21"/>
      <c r="XK30" s="21"/>
      <c r="XL30" s="21"/>
      <c r="XM30" s="21"/>
      <c r="XN30" s="21"/>
      <c r="XO30" s="21"/>
      <c r="XP30" s="21"/>
      <c r="XQ30" s="21"/>
      <c r="XR30" s="21"/>
      <c r="XS30" s="21"/>
      <c r="XT30" s="21"/>
      <c r="XU30" s="21"/>
      <c r="XV30" s="21"/>
      <c r="XW30" s="21"/>
      <c r="XX30" s="21"/>
      <c r="XY30" s="21"/>
      <c r="XZ30" s="21"/>
      <c r="YA30" s="21"/>
      <c r="YB30" s="21"/>
      <c r="YC30" s="21"/>
      <c r="YD30" s="21"/>
      <c r="YE30" s="21"/>
      <c r="YF30" s="21"/>
      <c r="YG30" s="21"/>
      <c r="YH30" s="21"/>
      <c r="YI30" s="21"/>
      <c r="YJ30" s="21"/>
      <c r="YK30" s="21"/>
      <c r="YL30" s="21"/>
      <c r="YM30" s="21"/>
      <c r="YN30" s="21"/>
      <c r="YO30" s="21"/>
      <c r="YP30" s="21"/>
      <c r="YQ30" s="21"/>
      <c r="YR30" s="21"/>
      <c r="YS30" s="21"/>
      <c r="YT30" s="21"/>
      <c r="YU30" s="21"/>
      <c r="YV30" s="21"/>
      <c r="YW30" s="21"/>
      <c r="YX30" s="21"/>
      <c r="YY30" s="21"/>
      <c r="YZ30" s="21"/>
      <c r="ZA30" s="21"/>
      <c r="ZB30" s="21"/>
      <c r="ZC30" s="21"/>
      <c r="ZD30" s="21"/>
      <c r="ZE30" s="21"/>
      <c r="ZF30" s="21"/>
      <c r="ZG30" s="21"/>
      <c r="ZH30" s="21"/>
      <c r="ZI30" s="21"/>
      <c r="ZJ30" s="21"/>
      <c r="ZK30" s="21"/>
      <c r="ZL30" s="21"/>
      <c r="ZM30" s="21"/>
      <c r="ZN30" s="21"/>
      <c r="ZO30" s="21"/>
      <c r="ZP30" s="21"/>
      <c r="ZQ30" s="21"/>
      <c r="ZR30" s="21"/>
      <c r="ZS30" s="21"/>
      <c r="ZT30" s="21"/>
      <c r="ZU30" s="21"/>
      <c r="ZV30" s="21"/>
      <c r="ZW30" s="21"/>
      <c r="ZX30" s="21"/>
      <c r="ZY30" s="21"/>
      <c r="ZZ30" s="21"/>
      <c r="AAA30" s="21"/>
      <c r="AAB30" s="21"/>
      <c r="AAC30" s="21"/>
      <c r="AAD30" s="21"/>
      <c r="AAE30" s="21"/>
      <c r="AAF30" s="21"/>
      <c r="AAG30" s="21"/>
      <c r="AAH30" s="21"/>
      <c r="AAI30" s="21"/>
      <c r="AAJ30" s="21"/>
      <c r="AAK30" s="21"/>
      <c r="AAL30" s="21"/>
      <c r="AAM30" s="21"/>
      <c r="AAN30" s="21"/>
      <c r="AAO30" s="21"/>
      <c r="AAP30" s="21"/>
      <c r="AAQ30" s="21"/>
      <c r="AAR30" s="21"/>
      <c r="AAS30" s="21"/>
      <c r="AAT30" s="21"/>
      <c r="AAU30" s="21"/>
      <c r="AAV30" s="21"/>
      <c r="AAW30" s="21"/>
      <c r="AAX30" s="21"/>
      <c r="AAY30" s="21"/>
      <c r="AAZ30" s="21"/>
      <c r="ABA30" s="21"/>
      <c r="ABB30" s="21"/>
      <c r="ABC30" s="21"/>
      <c r="ABD30" s="21"/>
      <c r="ABE30" s="21"/>
      <c r="ABF30" s="21"/>
      <c r="ABG30" s="21"/>
      <c r="ABH30" s="21"/>
      <c r="ABI30" s="21"/>
      <c r="ABJ30" s="21"/>
      <c r="ABK30" s="21"/>
      <c r="ABL30" s="21"/>
      <c r="ABM30" s="21"/>
      <c r="ABN30" s="21"/>
      <c r="ABO30" s="21"/>
      <c r="ABP30" s="21"/>
      <c r="ABQ30" s="21"/>
      <c r="ABR30" s="21"/>
      <c r="ABS30" s="21"/>
      <c r="ABT30" s="21"/>
      <c r="ABU30" s="21"/>
      <c r="ABV30" s="21"/>
      <c r="ABW30" s="21"/>
      <c r="ABX30" s="21"/>
      <c r="ABY30" s="21"/>
      <c r="ABZ30" s="21"/>
      <c r="ACA30" s="21"/>
      <c r="ACB30" s="21"/>
      <c r="ACC30" s="21"/>
      <c r="ACD30" s="21"/>
      <c r="ACE30" s="21"/>
      <c r="ACF30" s="21"/>
      <c r="ACG30" s="21"/>
      <c r="ACH30" s="21"/>
      <c r="ACI30" s="21"/>
      <c r="ACJ30" s="21"/>
      <c r="ACK30" s="21"/>
      <c r="ACL30" s="21"/>
      <c r="ACM30" s="21"/>
      <c r="ACN30" s="21"/>
      <c r="ACO30" s="21"/>
      <c r="ACP30" s="21"/>
      <c r="ACQ30" s="21"/>
      <c r="ACR30" s="21"/>
      <c r="ACS30" s="21"/>
      <c r="ACT30" s="21"/>
      <c r="ACU30" s="21"/>
      <c r="ACV30" s="21"/>
      <c r="ACW30" s="21"/>
      <c r="ACX30" s="21"/>
      <c r="ACY30" s="21"/>
      <c r="ACZ30" s="21"/>
      <c r="ADA30" s="21"/>
      <c r="ADB30" s="21"/>
      <c r="ADC30" s="21"/>
      <c r="ADD30" s="21"/>
      <c r="ADE30" s="21"/>
      <c r="ADF30" s="21"/>
      <c r="ADG30" s="21"/>
      <c r="ADH30" s="21"/>
      <c r="ADI30" s="21"/>
      <c r="ADJ30" s="21"/>
      <c r="ADK30" s="21"/>
      <c r="ADL30" s="21"/>
      <c r="ADM30" s="21"/>
      <c r="ADN30" s="21"/>
      <c r="ADO30" s="21"/>
      <c r="ADP30" s="21"/>
      <c r="ADQ30" s="21"/>
      <c r="ADR30" s="21"/>
      <c r="ADS30" s="21"/>
      <c r="ADT30" s="21"/>
      <c r="ADU30" s="21"/>
      <c r="ADV30" s="21"/>
      <c r="ADW30" s="21"/>
      <c r="ADX30" s="21"/>
      <c r="ADY30" s="21"/>
      <c r="ADZ30" s="21"/>
      <c r="AEA30" s="21"/>
      <c r="AEB30" s="21"/>
      <c r="AEC30" s="21"/>
      <c r="AED30" s="21"/>
      <c r="AEE30" s="21"/>
      <c r="AEF30" s="21"/>
      <c r="AEG30" s="21"/>
      <c r="AEH30" s="21"/>
      <c r="AEI30" s="21"/>
      <c r="AEJ30" s="21"/>
      <c r="AEK30" s="21"/>
      <c r="AEL30" s="21"/>
      <c r="AEM30" s="21"/>
      <c r="AEN30" s="21"/>
      <c r="AEO30" s="21"/>
      <c r="AEP30" s="21"/>
      <c r="AEQ30" s="21"/>
      <c r="AER30" s="21"/>
      <c r="AES30" s="21"/>
      <c r="AET30" s="21"/>
      <c r="AEU30" s="21"/>
      <c r="AEV30" s="21"/>
      <c r="AEW30" s="21"/>
      <c r="AEX30" s="21"/>
      <c r="AEY30" s="21"/>
      <c r="AEZ30" s="21"/>
      <c r="AFA30" s="21"/>
      <c r="AFB30" s="21"/>
      <c r="AFC30" s="21"/>
      <c r="AFD30" s="21"/>
      <c r="AFE30" s="21"/>
      <c r="AFF30" s="21"/>
      <c r="AFG30" s="21"/>
      <c r="AFH30" s="21"/>
      <c r="AFI30" s="21"/>
      <c r="AFJ30" s="21"/>
      <c r="AFK30" s="21"/>
      <c r="AFL30" s="21"/>
      <c r="AFM30" s="21"/>
      <c r="AFN30" s="21"/>
      <c r="AFO30" s="21"/>
      <c r="AFP30" s="21"/>
      <c r="AFQ30" s="21"/>
      <c r="AFR30" s="21"/>
      <c r="AFS30" s="21"/>
      <c r="AFT30" s="21"/>
      <c r="AFU30" s="21"/>
      <c r="AFV30" s="21"/>
      <c r="AFW30" s="21"/>
      <c r="AFX30" s="21"/>
      <c r="AFY30" s="21"/>
      <c r="AFZ30" s="21"/>
      <c r="AGA30" s="21"/>
      <c r="AGB30" s="21"/>
      <c r="AGC30" s="21"/>
      <c r="AGD30" s="21"/>
      <c r="AGE30" s="21"/>
      <c r="AGF30" s="21"/>
      <c r="AGG30" s="21"/>
      <c r="AGH30" s="21"/>
      <c r="AGI30" s="21"/>
      <c r="AGJ30" s="21"/>
      <c r="AGK30" s="21"/>
      <c r="AGL30" s="21"/>
      <c r="AGM30" s="21"/>
      <c r="AGN30" s="21"/>
      <c r="AGO30" s="21"/>
      <c r="AGP30" s="21"/>
      <c r="AGQ30" s="21"/>
      <c r="AGR30" s="21"/>
      <c r="AGS30" s="21"/>
      <c r="AGT30" s="21"/>
      <c r="AGU30" s="21"/>
      <c r="AGV30" s="21"/>
      <c r="AGW30" s="21"/>
      <c r="AGX30" s="21"/>
      <c r="AGY30" s="21"/>
      <c r="AGZ30" s="21"/>
      <c r="AHA30" s="21"/>
      <c r="AHB30" s="21"/>
      <c r="AHC30" s="21"/>
      <c r="AHD30" s="21"/>
      <c r="AHE30" s="21"/>
      <c r="AHF30" s="21"/>
      <c r="AHG30" s="21"/>
      <c r="AHH30" s="21"/>
      <c r="AHI30" s="21"/>
      <c r="AHJ30" s="21"/>
      <c r="AHK30" s="21"/>
      <c r="AHL30" s="21"/>
      <c r="AHM30" s="21"/>
      <c r="AHN30" s="21"/>
      <c r="AHO30" s="21"/>
      <c r="AHP30" s="21"/>
      <c r="AHQ30" s="21"/>
      <c r="AHR30" s="21"/>
      <c r="AHS30" s="21"/>
      <c r="AHT30" s="21"/>
      <c r="AHU30" s="21"/>
      <c r="AHV30" s="21"/>
      <c r="AHW30" s="21"/>
      <c r="AHX30" s="21"/>
      <c r="AHY30" s="21"/>
      <c r="AHZ30" s="21"/>
      <c r="AIA30" s="21"/>
      <c r="AIB30" s="21"/>
      <c r="AIC30" s="21"/>
      <c r="AID30" s="21"/>
      <c r="AIE30" s="21"/>
      <c r="AIF30" s="21"/>
      <c r="AIG30" s="21"/>
      <c r="AIH30" s="21"/>
      <c r="AII30" s="21"/>
      <c r="AIJ30" s="21"/>
      <c r="AIK30" s="21"/>
      <c r="AIL30" s="21"/>
      <c r="AIM30" s="21"/>
      <c r="AIN30" s="21"/>
      <c r="AIO30" s="21"/>
      <c r="AIP30" s="21"/>
      <c r="AIQ30" s="21"/>
      <c r="AIR30" s="21"/>
      <c r="AIS30" s="21"/>
      <c r="AIT30" s="21"/>
      <c r="AIU30" s="21"/>
      <c r="AIV30" s="21"/>
      <c r="AIW30" s="21"/>
      <c r="AIX30" s="21"/>
      <c r="AIY30" s="21"/>
      <c r="AIZ30" s="21"/>
      <c r="AJA30" s="21"/>
      <c r="AJB30" s="21"/>
      <c r="AJC30" s="21"/>
      <c r="AJD30" s="21"/>
      <c r="AJE30" s="21"/>
      <c r="AJF30" s="21"/>
      <c r="AJG30" s="21"/>
      <c r="AJH30" s="21"/>
      <c r="AJI30" s="21"/>
      <c r="AJJ30" s="21"/>
      <c r="AJK30" s="21"/>
      <c r="AJL30" s="21"/>
      <c r="AJM30" s="21"/>
      <c r="AJN30" s="21"/>
      <c r="AJO30" s="21"/>
      <c r="AJP30" s="21"/>
      <c r="AJQ30" s="21"/>
      <c r="AJR30" s="21"/>
      <c r="AJS30" s="21"/>
      <c r="AJT30" s="21"/>
      <c r="AJU30" s="21"/>
      <c r="AJV30" s="21"/>
      <c r="AJW30" s="21"/>
      <c r="AJX30" s="21"/>
      <c r="AJY30" s="21"/>
      <c r="AJZ30" s="21"/>
      <c r="AKA30" s="21"/>
      <c r="AKB30" s="21"/>
      <c r="AKC30" s="21"/>
      <c r="AKD30" s="21"/>
      <c r="AKE30" s="21"/>
      <c r="AKF30" s="21"/>
      <c r="AKG30" s="21"/>
      <c r="AKH30" s="21"/>
      <c r="AKI30" s="21"/>
      <c r="AKJ30" s="21"/>
      <c r="AKK30" s="21"/>
      <c r="AKL30" s="21"/>
      <c r="AKM30" s="21"/>
      <c r="AKN30" s="21"/>
      <c r="AKO30" s="21"/>
      <c r="AKP30" s="21"/>
      <c r="AKQ30" s="21"/>
      <c r="AKR30" s="21"/>
      <c r="AKS30" s="21"/>
      <c r="AKT30" s="21"/>
      <c r="AKU30" s="21"/>
      <c r="AKV30" s="21"/>
      <c r="AKW30" s="21"/>
      <c r="AKX30" s="21"/>
      <c r="AKY30" s="21"/>
      <c r="AKZ30" s="21"/>
      <c r="ALA30" s="21"/>
      <c r="ALB30" s="21"/>
      <c r="ALC30" s="21"/>
      <c r="ALD30" s="21"/>
      <c r="ALE30" s="21"/>
      <c r="ALF30" s="21"/>
      <c r="ALG30" s="21"/>
      <c r="ALH30" s="21"/>
      <c r="ALI30" s="21"/>
      <c r="ALJ30" s="21"/>
      <c r="ALK30" s="21"/>
      <c r="ALL30" s="21"/>
      <c r="ALM30" s="21"/>
      <c r="ALN30" s="21"/>
      <c r="ALO30" s="21"/>
      <c r="ALP30" s="21"/>
      <c r="ALQ30" s="21"/>
      <c r="ALR30" s="21"/>
      <c r="ALS30" s="21"/>
      <c r="ALT30" s="21"/>
      <c r="ALU30" s="21"/>
      <c r="ALV30" s="21"/>
      <c r="ALW30" s="21"/>
      <c r="ALX30" s="21"/>
      <c r="ALY30" s="21"/>
      <c r="ALZ30" s="21"/>
      <c r="AMA30" s="21"/>
      <c r="AMB30" s="21"/>
      <c r="AMC30" s="21"/>
      <c r="AMD30" s="21"/>
      <c r="AME30" s="21"/>
      <c r="AMF30" s="21"/>
      <c r="AMG30" s="21"/>
      <c r="AMH30" s="21"/>
      <c r="AMI30" s="21"/>
      <c r="AMJ30" s="21"/>
    </row>
    <row r="31" spans="1:1024" ht="12.75" customHeight="1" x14ac:dyDescent="0.15">
      <c r="A31" s="4"/>
      <c r="D31" s="5"/>
      <c r="E31" s="5"/>
      <c r="F31" s="4"/>
      <c r="I31" s="5"/>
      <c r="L31" s="5"/>
      <c r="M31" s="5"/>
    </row>
    <row r="32" spans="1:1024" ht="12.75" customHeight="1" x14ac:dyDescent="0.15">
      <c r="A32" s="4" t="s">
        <v>27</v>
      </c>
      <c r="D32" s="5"/>
      <c r="E32" s="5"/>
      <c r="F32" s="4"/>
      <c r="I32" s="5"/>
      <c r="L32" s="5"/>
      <c r="M32" s="5"/>
    </row>
    <row r="33" spans="1:1024" ht="12.75" customHeight="1" x14ac:dyDescent="0.15">
      <c r="A33" s="54" t="s">
        <v>1</v>
      </c>
      <c r="B33" s="54"/>
      <c r="C33" s="54"/>
      <c r="D33" s="5"/>
      <c r="E33" s="5"/>
      <c r="F33" s="4"/>
      <c r="I33" s="5"/>
      <c r="L33" s="5"/>
      <c r="M33" s="5"/>
    </row>
    <row r="34" spans="1:1024" x14ac:dyDescent="0.15">
      <c r="A34" s="56" t="s">
        <v>28</v>
      </c>
      <c r="B34" s="56"/>
      <c r="C34" s="56"/>
    </row>
    <row r="35" spans="1:1024" x14ac:dyDescent="0.15">
      <c r="A35" s="57" t="s">
        <v>3</v>
      </c>
      <c r="B35" s="57"/>
      <c r="C35" s="57"/>
      <c r="D35" s="57"/>
      <c r="G35" s="48" t="s">
        <v>4</v>
      </c>
      <c r="H35" s="48"/>
      <c r="I35" s="48"/>
      <c r="J35" s="49" t="s">
        <v>5</v>
      </c>
      <c r="K35" s="49"/>
      <c r="L35" s="49"/>
    </row>
    <row r="36" spans="1:1024" ht="39.75" customHeight="1" x14ac:dyDescent="0.15">
      <c r="A36" s="41" t="s">
        <v>6</v>
      </c>
      <c r="B36" s="41" t="s">
        <v>7</v>
      </c>
      <c r="C36" s="41" t="s">
        <v>8</v>
      </c>
      <c r="D36" s="51" t="s">
        <v>9</v>
      </c>
      <c r="E36" s="41" t="s">
        <v>10</v>
      </c>
      <c r="F36" s="52" t="s">
        <v>11</v>
      </c>
      <c r="G36" s="40" t="s">
        <v>12</v>
      </c>
      <c r="H36" s="40" t="s">
        <v>13</v>
      </c>
      <c r="I36" s="53" t="s">
        <v>14</v>
      </c>
      <c r="J36" s="40" t="s">
        <v>15</v>
      </c>
      <c r="K36" s="40" t="s">
        <v>16</v>
      </c>
      <c r="L36" s="40" t="s">
        <v>17</v>
      </c>
      <c r="M36" s="39" t="s">
        <v>18</v>
      </c>
    </row>
    <row r="37" spans="1:1024" ht="29.25" customHeight="1" x14ac:dyDescent="0.15">
      <c r="A37" s="41"/>
      <c r="B37" s="41"/>
      <c r="C37" s="41"/>
      <c r="D37" s="41"/>
      <c r="E37" s="41"/>
      <c r="F37" s="52"/>
      <c r="G37" s="40"/>
      <c r="H37" s="40"/>
      <c r="I37" s="53"/>
      <c r="J37" s="40"/>
      <c r="K37" s="40"/>
      <c r="L37" s="40"/>
      <c r="M37" s="40"/>
    </row>
    <row r="38" spans="1:1024" x14ac:dyDescent="0.15">
      <c r="A38" s="54" t="s">
        <v>29</v>
      </c>
      <c r="B38" s="6" t="s">
        <v>20</v>
      </c>
      <c r="C38" s="6"/>
      <c r="D38" s="19"/>
      <c r="E38" s="8"/>
      <c r="F38" s="9"/>
      <c r="G38" s="43">
        <v>6.8</v>
      </c>
      <c r="H38" s="39">
        <v>8.7510000000000004E-2</v>
      </c>
      <c r="I38" s="55">
        <f>G38*(F38+F39)+H38*(D38+D39)</f>
        <v>163.19999999999999</v>
      </c>
      <c r="J38" s="8"/>
      <c r="K38" s="11"/>
      <c r="L38" s="12"/>
      <c r="M38" s="55">
        <f>I38+L38+L39</f>
        <v>163.19999999999999</v>
      </c>
    </row>
    <row r="39" spans="1:1024" x14ac:dyDescent="0.15">
      <c r="A39" s="54"/>
      <c r="B39" s="6" t="s">
        <v>21</v>
      </c>
      <c r="C39" s="6">
        <v>1</v>
      </c>
      <c r="D39" s="19">
        <v>0</v>
      </c>
      <c r="E39" s="8"/>
      <c r="F39" s="9">
        <v>24</v>
      </c>
      <c r="G39" s="43"/>
      <c r="H39" s="43"/>
      <c r="I39" s="55"/>
      <c r="J39" s="8"/>
      <c r="K39" s="11"/>
      <c r="L39" s="12"/>
      <c r="M39" s="55"/>
    </row>
    <row r="40" spans="1:1024" x14ac:dyDescent="0.15">
      <c r="A40" s="54" t="s">
        <v>23</v>
      </c>
      <c r="B40" s="6" t="s">
        <v>20</v>
      </c>
      <c r="C40" s="6"/>
      <c r="D40" s="19"/>
      <c r="E40" s="8"/>
      <c r="F40" s="9"/>
      <c r="G40" s="43">
        <v>266.81</v>
      </c>
      <c r="H40" s="39">
        <v>5.3990000000000003E-2</v>
      </c>
      <c r="I40" s="55">
        <f>G40*(F40+F41)+H40*(D40+D41)</f>
        <v>18654.8508</v>
      </c>
      <c r="J40" s="8"/>
      <c r="K40" s="11"/>
      <c r="L40" s="12"/>
      <c r="M40" s="55">
        <f>I40+L40+L41</f>
        <v>18654.8508</v>
      </c>
    </row>
    <row r="41" spans="1:1024" x14ac:dyDescent="0.15">
      <c r="A41" s="54"/>
      <c r="B41" s="6" t="s">
        <v>21</v>
      </c>
      <c r="C41" s="6">
        <v>1</v>
      </c>
      <c r="D41" s="19">
        <v>226920</v>
      </c>
      <c r="E41" s="8"/>
      <c r="F41" s="9">
        <v>24</v>
      </c>
      <c r="G41" s="43"/>
      <c r="H41" s="43"/>
      <c r="I41" s="55"/>
      <c r="J41" s="8"/>
      <c r="K41" s="11"/>
      <c r="L41" s="12"/>
      <c r="M41" s="55"/>
    </row>
    <row r="42" spans="1:1024" x14ac:dyDescent="0.15">
      <c r="A42" s="54" t="s">
        <v>24</v>
      </c>
      <c r="B42" s="6" t="s">
        <v>20</v>
      </c>
      <c r="C42" s="6"/>
      <c r="D42" s="19"/>
      <c r="E42" s="8"/>
      <c r="F42" s="9"/>
      <c r="G42" s="43">
        <v>9.8899999999999995E-3</v>
      </c>
      <c r="H42" s="39">
        <v>2.7629999999999998E-2</v>
      </c>
      <c r="I42" s="55">
        <f>G42*(E42+E43)+H42*(D42+D43)</f>
        <v>69555.173999999999</v>
      </c>
      <c r="J42" s="8"/>
      <c r="K42" s="11"/>
      <c r="L42" s="12"/>
      <c r="M42" s="55">
        <f>I42+L42+L43</f>
        <v>69555.173999999999</v>
      </c>
    </row>
    <row r="43" spans="1:1024" x14ac:dyDescent="0.15">
      <c r="A43" s="54"/>
      <c r="B43" s="6" t="s">
        <v>21</v>
      </c>
      <c r="C43" s="6">
        <v>1</v>
      </c>
      <c r="D43" s="19">
        <v>510600</v>
      </c>
      <c r="E43" s="8">
        <v>5606400</v>
      </c>
      <c r="F43" s="9">
        <v>24</v>
      </c>
      <c r="G43" s="43"/>
      <c r="H43" s="43"/>
      <c r="I43" s="55"/>
      <c r="J43" s="8"/>
      <c r="K43" s="11"/>
      <c r="L43" s="12"/>
      <c r="M43" s="55"/>
    </row>
    <row r="44" spans="1:1024" x14ac:dyDescent="0.15">
      <c r="A44" s="45" t="s">
        <v>25</v>
      </c>
      <c r="B44" s="45"/>
      <c r="C44" s="13">
        <f>SUM(C38:C43)</f>
        <v>3</v>
      </c>
      <c r="D44" s="14">
        <f>SUM(D38:D43)</f>
        <v>737520</v>
      </c>
      <c r="E44" s="14">
        <f>SUM(E38:E43)</f>
        <v>5606400</v>
      </c>
      <c r="F44" s="15">
        <f>SUM(F38:F43)</f>
        <v>72</v>
      </c>
      <c r="G44" s="44"/>
      <c r="H44" s="44"/>
      <c r="I44" s="16">
        <f>I38+I40+I42</f>
        <v>88373.224799999996</v>
      </c>
      <c r="J44" s="44"/>
      <c r="K44" s="44"/>
      <c r="L44" s="17">
        <f>SUM(L38:L43)</f>
        <v>0</v>
      </c>
      <c r="M44" s="17">
        <f>M38+M40+M42</f>
        <v>88373.224799999996</v>
      </c>
    </row>
    <row r="46" spans="1:1024" x14ac:dyDescent="0.15">
      <c r="A46" s="21"/>
      <c r="B46" s="21"/>
      <c r="C46" s="21"/>
      <c r="D46" s="21"/>
      <c r="E46" s="21"/>
      <c r="F46" s="23"/>
      <c r="G46" s="21"/>
      <c r="H46" s="21"/>
      <c r="I46" s="24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  <c r="FV46" s="21"/>
      <c r="FW46" s="21"/>
      <c r="FX46" s="21"/>
      <c r="FY46" s="21"/>
      <c r="FZ46" s="21"/>
      <c r="GA46" s="21"/>
      <c r="GB46" s="21"/>
      <c r="GC46" s="21"/>
      <c r="GD46" s="21"/>
      <c r="GE46" s="21"/>
      <c r="GF46" s="21"/>
      <c r="GG46" s="21"/>
      <c r="GH46" s="21"/>
      <c r="GI46" s="21"/>
      <c r="GJ46" s="21"/>
      <c r="GK46" s="21"/>
      <c r="GL46" s="21"/>
      <c r="GM46" s="21"/>
      <c r="GN46" s="21"/>
      <c r="GO46" s="21"/>
      <c r="GP46" s="21"/>
      <c r="GQ46" s="21"/>
      <c r="GR46" s="21"/>
      <c r="GS46" s="21"/>
      <c r="GT46" s="21"/>
      <c r="GU46" s="21"/>
      <c r="GV46" s="21"/>
      <c r="GW46" s="21"/>
      <c r="GX46" s="21"/>
      <c r="GY46" s="21"/>
      <c r="GZ46" s="21"/>
      <c r="HA46" s="21"/>
      <c r="HB46" s="21"/>
      <c r="HC46" s="21"/>
      <c r="HD46" s="21"/>
      <c r="HE46" s="21"/>
      <c r="HF46" s="21"/>
      <c r="HG46" s="21"/>
      <c r="HH46" s="21"/>
      <c r="HI46" s="21"/>
      <c r="HJ46" s="21"/>
      <c r="HK46" s="21"/>
      <c r="HL46" s="21"/>
      <c r="HM46" s="21"/>
      <c r="HN46" s="21"/>
      <c r="HO46" s="21"/>
      <c r="HP46" s="21"/>
      <c r="HQ46" s="21"/>
      <c r="HR46" s="21"/>
      <c r="HS46" s="21"/>
      <c r="HT46" s="21"/>
      <c r="HU46" s="21"/>
      <c r="HV46" s="21"/>
      <c r="HW46" s="21"/>
      <c r="HX46" s="21"/>
      <c r="HY46" s="21"/>
      <c r="HZ46" s="21"/>
      <c r="IA46" s="21"/>
      <c r="IB46" s="21"/>
      <c r="IC46" s="21"/>
      <c r="ID46" s="21"/>
      <c r="IE46" s="21"/>
      <c r="IF46" s="21"/>
      <c r="IG46" s="21"/>
      <c r="IH46" s="21"/>
      <c r="II46" s="21"/>
      <c r="IJ46" s="21"/>
      <c r="IK46" s="21"/>
      <c r="IL46" s="21"/>
      <c r="IM46" s="21"/>
      <c r="IN46" s="21"/>
      <c r="IO46" s="21"/>
      <c r="IP46" s="21"/>
      <c r="IQ46" s="21"/>
      <c r="IR46" s="21"/>
      <c r="IS46" s="21"/>
      <c r="IT46" s="21"/>
      <c r="IU46" s="21"/>
      <c r="IV46" s="21"/>
      <c r="IW46" s="21"/>
      <c r="IX46" s="21"/>
      <c r="IY46" s="21"/>
      <c r="IZ46" s="21"/>
      <c r="JA46" s="21"/>
      <c r="JB46" s="21"/>
      <c r="JC46" s="21"/>
      <c r="JD46" s="21"/>
      <c r="JE46" s="21"/>
      <c r="JF46" s="21"/>
      <c r="JG46" s="21"/>
      <c r="JH46" s="21"/>
      <c r="JI46" s="21"/>
      <c r="JJ46" s="21"/>
      <c r="JK46" s="21"/>
      <c r="JL46" s="21"/>
      <c r="JM46" s="21"/>
      <c r="JN46" s="21"/>
      <c r="JO46" s="21"/>
      <c r="JP46" s="21"/>
      <c r="JQ46" s="21"/>
      <c r="JR46" s="21"/>
      <c r="JS46" s="21"/>
      <c r="JT46" s="21"/>
      <c r="JU46" s="21"/>
      <c r="JV46" s="21"/>
      <c r="JW46" s="21"/>
      <c r="JX46" s="21"/>
      <c r="JY46" s="21"/>
      <c r="JZ46" s="21"/>
      <c r="KA46" s="21"/>
      <c r="KB46" s="21"/>
      <c r="KC46" s="21"/>
      <c r="KD46" s="21"/>
      <c r="KE46" s="21"/>
      <c r="KF46" s="21"/>
      <c r="KG46" s="21"/>
      <c r="KH46" s="21"/>
      <c r="KI46" s="21"/>
      <c r="KJ46" s="21"/>
      <c r="KK46" s="21"/>
      <c r="KL46" s="21"/>
      <c r="KM46" s="21"/>
      <c r="KN46" s="21"/>
      <c r="KO46" s="21"/>
      <c r="KP46" s="21"/>
      <c r="KQ46" s="21"/>
      <c r="KR46" s="21"/>
      <c r="KS46" s="21"/>
      <c r="KT46" s="21"/>
      <c r="KU46" s="21"/>
      <c r="KV46" s="21"/>
      <c r="KW46" s="21"/>
      <c r="KX46" s="21"/>
      <c r="KY46" s="21"/>
      <c r="KZ46" s="21"/>
      <c r="LA46" s="21"/>
      <c r="LB46" s="21"/>
      <c r="LC46" s="21"/>
      <c r="LD46" s="21"/>
      <c r="LE46" s="21"/>
      <c r="LF46" s="21"/>
      <c r="LG46" s="21"/>
      <c r="LH46" s="21"/>
      <c r="LI46" s="21"/>
      <c r="LJ46" s="21"/>
      <c r="LK46" s="21"/>
      <c r="LL46" s="21"/>
      <c r="LM46" s="21"/>
      <c r="LN46" s="21"/>
      <c r="LO46" s="21"/>
      <c r="LP46" s="21"/>
      <c r="LQ46" s="21"/>
      <c r="LR46" s="21"/>
      <c r="LS46" s="21"/>
      <c r="LT46" s="21"/>
      <c r="LU46" s="21"/>
      <c r="LV46" s="21"/>
      <c r="LW46" s="21"/>
      <c r="LX46" s="21"/>
      <c r="LY46" s="21"/>
      <c r="LZ46" s="21"/>
      <c r="MA46" s="21"/>
      <c r="MB46" s="21"/>
      <c r="MC46" s="21"/>
      <c r="MD46" s="21"/>
      <c r="ME46" s="21"/>
      <c r="MF46" s="21"/>
      <c r="MG46" s="21"/>
      <c r="MH46" s="21"/>
      <c r="MI46" s="21"/>
      <c r="MJ46" s="21"/>
      <c r="MK46" s="21"/>
      <c r="ML46" s="21"/>
      <c r="MM46" s="21"/>
      <c r="MN46" s="21"/>
      <c r="MO46" s="21"/>
      <c r="MP46" s="21"/>
      <c r="MQ46" s="21"/>
      <c r="MR46" s="21"/>
      <c r="MS46" s="21"/>
      <c r="MT46" s="21"/>
      <c r="MU46" s="21"/>
      <c r="MV46" s="21"/>
      <c r="MW46" s="21"/>
      <c r="MX46" s="21"/>
      <c r="MY46" s="21"/>
      <c r="MZ46" s="21"/>
      <c r="NA46" s="21"/>
      <c r="NB46" s="21"/>
      <c r="NC46" s="21"/>
      <c r="ND46" s="21"/>
      <c r="NE46" s="21"/>
      <c r="NF46" s="21"/>
      <c r="NG46" s="21"/>
      <c r="NH46" s="21"/>
      <c r="NI46" s="21"/>
      <c r="NJ46" s="21"/>
      <c r="NK46" s="21"/>
      <c r="NL46" s="21"/>
      <c r="NM46" s="21"/>
      <c r="NN46" s="21"/>
      <c r="NO46" s="21"/>
      <c r="NP46" s="21"/>
      <c r="NQ46" s="21"/>
      <c r="NR46" s="21"/>
      <c r="NS46" s="21"/>
      <c r="NT46" s="21"/>
      <c r="NU46" s="21"/>
      <c r="NV46" s="21"/>
      <c r="NW46" s="21"/>
      <c r="NX46" s="21"/>
      <c r="NY46" s="21"/>
      <c r="NZ46" s="21"/>
      <c r="OA46" s="21"/>
      <c r="OB46" s="21"/>
      <c r="OC46" s="21"/>
      <c r="OD46" s="21"/>
      <c r="OE46" s="21"/>
      <c r="OF46" s="21"/>
      <c r="OG46" s="21"/>
      <c r="OH46" s="21"/>
      <c r="OI46" s="21"/>
      <c r="OJ46" s="21"/>
      <c r="OK46" s="21"/>
      <c r="OL46" s="21"/>
      <c r="OM46" s="21"/>
      <c r="ON46" s="21"/>
      <c r="OO46" s="21"/>
      <c r="OP46" s="21"/>
      <c r="OQ46" s="21"/>
      <c r="OR46" s="21"/>
      <c r="OS46" s="21"/>
      <c r="OT46" s="21"/>
      <c r="OU46" s="21"/>
      <c r="OV46" s="21"/>
      <c r="OW46" s="21"/>
      <c r="OX46" s="21"/>
      <c r="OY46" s="21"/>
      <c r="OZ46" s="21"/>
      <c r="PA46" s="21"/>
      <c r="PB46" s="21"/>
      <c r="PC46" s="21"/>
      <c r="PD46" s="21"/>
      <c r="PE46" s="21"/>
      <c r="PF46" s="21"/>
      <c r="PG46" s="21"/>
      <c r="PH46" s="21"/>
      <c r="PI46" s="21"/>
      <c r="PJ46" s="21"/>
      <c r="PK46" s="21"/>
      <c r="PL46" s="21"/>
      <c r="PM46" s="21"/>
      <c r="PN46" s="21"/>
      <c r="PO46" s="21"/>
      <c r="PP46" s="21"/>
      <c r="PQ46" s="21"/>
      <c r="PR46" s="21"/>
      <c r="PS46" s="21"/>
      <c r="PT46" s="21"/>
      <c r="PU46" s="21"/>
      <c r="PV46" s="21"/>
      <c r="PW46" s="21"/>
      <c r="PX46" s="21"/>
      <c r="PY46" s="21"/>
      <c r="PZ46" s="21"/>
      <c r="QA46" s="21"/>
      <c r="QB46" s="21"/>
      <c r="QC46" s="21"/>
      <c r="QD46" s="21"/>
      <c r="QE46" s="21"/>
      <c r="QF46" s="21"/>
      <c r="QG46" s="21"/>
      <c r="QH46" s="21"/>
      <c r="QI46" s="21"/>
      <c r="QJ46" s="21"/>
      <c r="QK46" s="21"/>
      <c r="QL46" s="21"/>
      <c r="QM46" s="21"/>
      <c r="QN46" s="21"/>
      <c r="QO46" s="21"/>
      <c r="QP46" s="21"/>
      <c r="QQ46" s="21"/>
      <c r="QR46" s="21"/>
      <c r="QS46" s="21"/>
      <c r="QT46" s="21"/>
      <c r="QU46" s="21"/>
      <c r="QV46" s="21"/>
      <c r="QW46" s="21"/>
      <c r="QX46" s="21"/>
      <c r="QY46" s="21"/>
      <c r="QZ46" s="21"/>
      <c r="RA46" s="21"/>
      <c r="RB46" s="21"/>
      <c r="RC46" s="21"/>
      <c r="RD46" s="21"/>
      <c r="RE46" s="21"/>
      <c r="RF46" s="21"/>
      <c r="RG46" s="21"/>
      <c r="RH46" s="21"/>
      <c r="RI46" s="21"/>
      <c r="RJ46" s="21"/>
      <c r="RK46" s="21"/>
      <c r="RL46" s="21"/>
      <c r="RM46" s="21"/>
      <c r="RN46" s="21"/>
      <c r="RO46" s="21"/>
      <c r="RP46" s="21"/>
      <c r="RQ46" s="21"/>
      <c r="RR46" s="21"/>
      <c r="RS46" s="21"/>
      <c r="RT46" s="21"/>
      <c r="RU46" s="21"/>
      <c r="RV46" s="21"/>
      <c r="RW46" s="21"/>
      <c r="RX46" s="21"/>
      <c r="RY46" s="21"/>
      <c r="RZ46" s="21"/>
      <c r="SA46" s="21"/>
      <c r="SB46" s="21"/>
      <c r="SC46" s="21"/>
      <c r="SD46" s="21"/>
      <c r="SE46" s="21"/>
      <c r="SF46" s="21"/>
      <c r="SG46" s="21"/>
      <c r="SH46" s="21"/>
      <c r="SI46" s="21"/>
      <c r="SJ46" s="21"/>
      <c r="SK46" s="21"/>
      <c r="SL46" s="21"/>
      <c r="SM46" s="21"/>
      <c r="SN46" s="21"/>
      <c r="SO46" s="21"/>
      <c r="SP46" s="21"/>
      <c r="SQ46" s="21"/>
      <c r="SR46" s="21"/>
      <c r="SS46" s="21"/>
      <c r="ST46" s="21"/>
      <c r="SU46" s="21"/>
      <c r="SV46" s="21"/>
      <c r="SW46" s="21"/>
      <c r="SX46" s="21"/>
      <c r="SY46" s="21"/>
      <c r="SZ46" s="21"/>
      <c r="TA46" s="21"/>
      <c r="TB46" s="21"/>
      <c r="TC46" s="21"/>
      <c r="TD46" s="21"/>
      <c r="TE46" s="21"/>
      <c r="TF46" s="21"/>
      <c r="TG46" s="21"/>
      <c r="TH46" s="21"/>
      <c r="TI46" s="21"/>
      <c r="TJ46" s="21"/>
      <c r="TK46" s="21"/>
      <c r="TL46" s="21"/>
      <c r="TM46" s="21"/>
      <c r="TN46" s="21"/>
      <c r="TO46" s="21"/>
      <c r="TP46" s="21"/>
      <c r="TQ46" s="21"/>
      <c r="TR46" s="21"/>
      <c r="TS46" s="21"/>
      <c r="TT46" s="21"/>
      <c r="TU46" s="21"/>
      <c r="TV46" s="21"/>
      <c r="TW46" s="21"/>
      <c r="TX46" s="21"/>
      <c r="TY46" s="21"/>
      <c r="TZ46" s="21"/>
      <c r="UA46" s="21"/>
      <c r="UB46" s="21"/>
      <c r="UC46" s="21"/>
      <c r="UD46" s="21"/>
      <c r="UE46" s="21"/>
      <c r="UF46" s="21"/>
      <c r="UG46" s="21"/>
      <c r="UH46" s="21"/>
      <c r="UI46" s="21"/>
      <c r="UJ46" s="21"/>
      <c r="UK46" s="21"/>
      <c r="UL46" s="21"/>
      <c r="UM46" s="21"/>
      <c r="UN46" s="21"/>
      <c r="UO46" s="21"/>
      <c r="UP46" s="21"/>
      <c r="UQ46" s="21"/>
      <c r="UR46" s="21"/>
      <c r="US46" s="21"/>
      <c r="UT46" s="21"/>
      <c r="UU46" s="21"/>
      <c r="UV46" s="21"/>
      <c r="UW46" s="21"/>
      <c r="UX46" s="21"/>
      <c r="UY46" s="21"/>
      <c r="UZ46" s="21"/>
      <c r="VA46" s="21"/>
      <c r="VB46" s="21"/>
      <c r="VC46" s="21"/>
      <c r="VD46" s="21"/>
      <c r="VE46" s="21"/>
      <c r="VF46" s="21"/>
      <c r="VG46" s="21"/>
      <c r="VH46" s="21"/>
      <c r="VI46" s="21"/>
      <c r="VJ46" s="21"/>
      <c r="VK46" s="21"/>
      <c r="VL46" s="21"/>
      <c r="VM46" s="21"/>
      <c r="VN46" s="21"/>
      <c r="VO46" s="21"/>
      <c r="VP46" s="21"/>
      <c r="VQ46" s="21"/>
      <c r="VR46" s="21"/>
      <c r="VS46" s="21"/>
      <c r="VT46" s="21"/>
      <c r="VU46" s="21"/>
      <c r="VV46" s="21"/>
      <c r="VW46" s="21"/>
      <c r="VX46" s="21"/>
      <c r="VY46" s="21"/>
      <c r="VZ46" s="21"/>
      <c r="WA46" s="21"/>
      <c r="WB46" s="21"/>
      <c r="WC46" s="21"/>
      <c r="WD46" s="21"/>
      <c r="WE46" s="21"/>
      <c r="WF46" s="21"/>
      <c r="WG46" s="21"/>
      <c r="WH46" s="21"/>
      <c r="WI46" s="21"/>
      <c r="WJ46" s="21"/>
      <c r="WK46" s="21"/>
      <c r="WL46" s="21"/>
      <c r="WM46" s="21"/>
      <c r="WN46" s="21"/>
      <c r="WO46" s="21"/>
      <c r="WP46" s="21"/>
      <c r="WQ46" s="21"/>
      <c r="WR46" s="21"/>
      <c r="WS46" s="21"/>
      <c r="WT46" s="21"/>
      <c r="WU46" s="21"/>
      <c r="WV46" s="21"/>
      <c r="WW46" s="21"/>
      <c r="WX46" s="21"/>
      <c r="WY46" s="21"/>
      <c r="WZ46" s="21"/>
      <c r="XA46" s="21"/>
      <c r="XB46" s="21"/>
      <c r="XC46" s="21"/>
      <c r="XD46" s="21"/>
      <c r="XE46" s="21"/>
      <c r="XF46" s="21"/>
      <c r="XG46" s="21"/>
      <c r="XH46" s="21"/>
      <c r="XI46" s="21"/>
      <c r="XJ46" s="21"/>
      <c r="XK46" s="21"/>
      <c r="XL46" s="21"/>
      <c r="XM46" s="21"/>
      <c r="XN46" s="21"/>
      <c r="XO46" s="21"/>
      <c r="XP46" s="21"/>
      <c r="XQ46" s="21"/>
      <c r="XR46" s="21"/>
      <c r="XS46" s="21"/>
      <c r="XT46" s="21"/>
      <c r="XU46" s="21"/>
      <c r="XV46" s="21"/>
      <c r="XW46" s="21"/>
      <c r="XX46" s="21"/>
      <c r="XY46" s="21"/>
      <c r="XZ46" s="21"/>
      <c r="YA46" s="21"/>
      <c r="YB46" s="21"/>
      <c r="YC46" s="21"/>
      <c r="YD46" s="21"/>
      <c r="YE46" s="21"/>
      <c r="YF46" s="21"/>
      <c r="YG46" s="21"/>
      <c r="YH46" s="21"/>
      <c r="YI46" s="21"/>
      <c r="YJ46" s="21"/>
      <c r="YK46" s="21"/>
      <c r="YL46" s="21"/>
      <c r="YM46" s="21"/>
      <c r="YN46" s="21"/>
      <c r="YO46" s="21"/>
      <c r="YP46" s="21"/>
      <c r="YQ46" s="21"/>
      <c r="YR46" s="21"/>
      <c r="YS46" s="21"/>
      <c r="YT46" s="21"/>
      <c r="YU46" s="21"/>
      <c r="YV46" s="21"/>
      <c r="YW46" s="21"/>
      <c r="YX46" s="21"/>
      <c r="YY46" s="21"/>
      <c r="YZ46" s="21"/>
      <c r="ZA46" s="21"/>
      <c r="ZB46" s="21"/>
      <c r="ZC46" s="21"/>
      <c r="ZD46" s="21"/>
      <c r="ZE46" s="21"/>
      <c r="ZF46" s="21"/>
      <c r="ZG46" s="21"/>
      <c r="ZH46" s="21"/>
      <c r="ZI46" s="21"/>
      <c r="ZJ46" s="21"/>
      <c r="ZK46" s="21"/>
      <c r="ZL46" s="21"/>
      <c r="ZM46" s="21"/>
      <c r="ZN46" s="21"/>
      <c r="ZO46" s="21"/>
      <c r="ZP46" s="21"/>
      <c r="ZQ46" s="21"/>
      <c r="ZR46" s="21"/>
      <c r="ZS46" s="21"/>
      <c r="ZT46" s="21"/>
      <c r="ZU46" s="21"/>
      <c r="ZV46" s="21"/>
      <c r="ZW46" s="21"/>
      <c r="ZX46" s="21"/>
      <c r="ZY46" s="21"/>
      <c r="ZZ46" s="21"/>
      <c r="AAA46" s="21"/>
      <c r="AAB46" s="21"/>
      <c r="AAC46" s="21"/>
      <c r="AAD46" s="21"/>
      <c r="AAE46" s="21"/>
      <c r="AAF46" s="21"/>
      <c r="AAG46" s="21"/>
      <c r="AAH46" s="21"/>
      <c r="AAI46" s="21"/>
      <c r="AAJ46" s="21"/>
      <c r="AAK46" s="21"/>
      <c r="AAL46" s="21"/>
      <c r="AAM46" s="21"/>
      <c r="AAN46" s="21"/>
      <c r="AAO46" s="21"/>
      <c r="AAP46" s="21"/>
      <c r="AAQ46" s="21"/>
      <c r="AAR46" s="21"/>
      <c r="AAS46" s="21"/>
      <c r="AAT46" s="21"/>
      <c r="AAU46" s="21"/>
      <c r="AAV46" s="21"/>
      <c r="AAW46" s="21"/>
      <c r="AAX46" s="21"/>
      <c r="AAY46" s="21"/>
      <c r="AAZ46" s="21"/>
      <c r="ABA46" s="21"/>
      <c r="ABB46" s="21"/>
      <c r="ABC46" s="21"/>
      <c r="ABD46" s="21"/>
      <c r="ABE46" s="21"/>
      <c r="ABF46" s="21"/>
      <c r="ABG46" s="21"/>
      <c r="ABH46" s="21"/>
      <c r="ABI46" s="21"/>
      <c r="ABJ46" s="21"/>
      <c r="ABK46" s="21"/>
      <c r="ABL46" s="21"/>
      <c r="ABM46" s="21"/>
      <c r="ABN46" s="21"/>
      <c r="ABO46" s="21"/>
      <c r="ABP46" s="21"/>
      <c r="ABQ46" s="21"/>
      <c r="ABR46" s="21"/>
      <c r="ABS46" s="21"/>
      <c r="ABT46" s="21"/>
      <c r="ABU46" s="21"/>
      <c r="ABV46" s="21"/>
      <c r="ABW46" s="21"/>
      <c r="ABX46" s="21"/>
      <c r="ABY46" s="21"/>
      <c r="ABZ46" s="21"/>
      <c r="ACA46" s="21"/>
      <c r="ACB46" s="21"/>
      <c r="ACC46" s="21"/>
      <c r="ACD46" s="21"/>
      <c r="ACE46" s="21"/>
      <c r="ACF46" s="21"/>
      <c r="ACG46" s="21"/>
      <c r="ACH46" s="21"/>
      <c r="ACI46" s="21"/>
      <c r="ACJ46" s="21"/>
      <c r="ACK46" s="21"/>
      <c r="ACL46" s="21"/>
      <c r="ACM46" s="21"/>
      <c r="ACN46" s="21"/>
      <c r="ACO46" s="21"/>
      <c r="ACP46" s="21"/>
      <c r="ACQ46" s="21"/>
      <c r="ACR46" s="21"/>
      <c r="ACS46" s="21"/>
      <c r="ACT46" s="21"/>
      <c r="ACU46" s="21"/>
      <c r="ACV46" s="21"/>
      <c r="ACW46" s="21"/>
      <c r="ACX46" s="21"/>
      <c r="ACY46" s="21"/>
      <c r="ACZ46" s="21"/>
      <c r="ADA46" s="21"/>
      <c r="ADB46" s="21"/>
      <c r="ADC46" s="21"/>
      <c r="ADD46" s="21"/>
      <c r="ADE46" s="21"/>
      <c r="ADF46" s="21"/>
      <c r="ADG46" s="21"/>
      <c r="ADH46" s="21"/>
      <c r="ADI46" s="21"/>
      <c r="ADJ46" s="21"/>
      <c r="ADK46" s="21"/>
      <c r="ADL46" s="21"/>
      <c r="ADM46" s="21"/>
      <c r="ADN46" s="21"/>
      <c r="ADO46" s="21"/>
      <c r="ADP46" s="21"/>
      <c r="ADQ46" s="21"/>
      <c r="ADR46" s="21"/>
      <c r="ADS46" s="21"/>
      <c r="ADT46" s="21"/>
      <c r="ADU46" s="21"/>
      <c r="ADV46" s="21"/>
      <c r="ADW46" s="21"/>
      <c r="ADX46" s="21"/>
      <c r="ADY46" s="21"/>
      <c r="ADZ46" s="21"/>
      <c r="AEA46" s="21"/>
      <c r="AEB46" s="21"/>
      <c r="AEC46" s="21"/>
      <c r="AED46" s="21"/>
      <c r="AEE46" s="21"/>
      <c r="AEF46" s="21"/>
      <c r="AEG46" s="21"/>
      <c r="AEH46" s="21"/>
      <c r="AEI46" s="21"/>
      <c r="AEJ46" s="21"/>
      <c r="AEK46" s="21"/>
      <c r="AEL46" s="21"/>
      <c r="AEM46" s="21"/>
      <c r="AEN46" s="21"/>
      <c r="AEO46" s="21"/>
      <c r="AEP46" s="21"/>
      <c r="AEQ46" s="21"/>
      <c r="AER46" s="21"/>
      <c r="AES46" s="21"/>
      <c r="AET46" s="21"/>
      <c r="AEU46" s="21"/>
      <c r="AEV46" s="21"/>
      <c r="AEW46" s="21"/>
      <c r="AEX46" s="21"/>
      <c r="AEY46" s="21"/>
      <c r="AEZ46" s="21"/>
      <c r="AFA46" s="21"/>
      <c r="AFB46" s="21"/>
      <c r="AFC46" s="21"/>
      <c r="AFD46" s="21"/>
      <c r="AFE46" s="21"/>
      <c r="AFF46" s="21"/>
      <c r="AFG46" s="21"/>
      <c r="AFH46" s="21"/>
      <c r="AFI46" s="21"/>
      <c r="AFJ46" s="21"/>
      <c r="AFK46" s="21"/>
      <c r="AFL46" s="21"/>
      <c r="AFM46" s="21"/>
      <c r="AFN46" s="21"/>
      <c r="AFO46" s="21"/>
      <c r="AFP46" s="21"/>
      <c r="AFQ46" s="21"/>
      <c r="AFR46" s="21"/>
      <c r="AFS46" s="21"/>
      <c r="AFT46" s="21"/>
      <c r="AFU46" s="21"/>
      <c r="AFV46" s="21"/>
      <c r="AFW46" s="21"/>
      <c r="AFX46" s="21"/>
      <c r="AFY46" s="21"/>
      <c r="AFZ46" s="21"/>
      <c r="AGA46" s="21"/>
      <c r="AGB46" s="21"/>
      <c r="AGC46" s="21"/>
      <c r="AGD46" s="21"/>
      <c r="AGE46" s="21"/>
      <c r="AGF46" s="21"/>
      <c r="AGG46" s="21"/>
      <c r="AGH46" s="21"/>
      <c r="AGI46" s="21"/>
      <c r="AGJ46" s="21"/>
      <c r="AGK46" s="21"/>
      <c r="AGL46" s="21"/>
      <c r="AGM46" s="21"/>
      <c r="AGN46" s="21"/>
      <c r="AGO46" s="21"/>
      <c r="AGP46" s="21"/>
      <c r="AGQ46" s="21"/>
      <c r="AGR46" s="21"/>
      <c r="AGS46" s="21"/>
      <c r="AGT46" s="21"/>
      <c r="AGU46" s="21"/>
      <c r="AGV46" s="21"/>
      <c r="AGW46" s="21"/>
      <c r="AGX46" s="21"/>
      <c r="AGY46" s="21"/>
      <c r="AGZ46" s="21"/>
      <c r="AHA46" s="21"/>
      <c r="AHB46" s="21"/>
      <c r="AHC46" s="21"/>
      <c r="AHD46" s="21"/>
      <c r="AHE46" s="21"/>
      <c r="AHF46" s="21"/>
      <c r="AHG46" s="21"/>
      <c r="AHH46" s="21"/>
      <c r="AHI46" s="21"/>
      <c r="AHJ46" s="21"/>
      <c r="AHK46" s="21"/>
      <c r="AHL46" s="21"/>
      <c r="AHM46" s="21"/>
      <c r="AHN46" s="21"/>
      <c r="AHO46" s="21"/>
      <c r="AHP46" s="21"/>
      <c r="AHQ46" s="21"/>
      <c r="AHR46" s="21"/>
      <c r="AHS46" s="21"/>
      <c r="AHT46" s="21"/>
      <c r="AHU46" s="21"/>
      <c r="AHV46" s="21"/>
      <c r="AHW46" s="21"/>
      <c r="AHX46" s="21"/>
      <c r="AHY46" s="21"/>
      <c r="AHZ46" s="21"/>
      <c r="AIA46" s="21"/>
      <c r="AIB46" s="21"/>
      <c r="AIC46" s="21"/>
      <c r="AID46" s="21"/>
      <c r="AIE46" s="21"/>
      <c r="AIF46" s="21"/>
      <c r="AIG46" s="21"/>
      <c r="AIH46" s="21"/>
      <c r="AII46" s="21"/>
      <c r="AIJ46" s="21"/>
      <c r="AIK46" s="21"/>
      <c r="AIL46" s="21"/>
      <c r="AIM46" s="21"/>
      <c r="AIN46" s="21"/>
      <c r="AIO46" s="21"/>
      <c r="AIP46" s="21"/>
      <c r="AIQ46" s="21"/>
      <c r="AIR46" s="21"/>
      <c r="AIS46" s="21"/>
      <c r="AIT46" s="21"/>
      <c r="AIU46" s="21"/>
      <c r="AIV46" s="21"/>
      <c r="AIW46" s="21"/>
      <c r="AIX46" s="21"/>
      <c r="AIY46" s="21"/>
      <c r="AIZ46" s="21"/>
      <c r="AJA46" s="21"/>
      <c r="AJB46" s="21"/>
      <c r="AJC46" s="21"/>
      <c r="AJD46" s="21"/>
      <c r="AJE46" s="21"/>
      <c r="AJF46" s="21"/>
      <c r="AJG46" s="21"/>
      <c r="AJH46" s="21"/>
      <c r="AJI46" s="21"/>
      <c r="AJJ46" s="21"/>
      <c r="AJK46" s="21"/>
      <c r="AJL46" s="21"/>
      <c r="AJM46" s="21"/>
      <c r="AJN46" s="21"/>
      <c r="AJO46" s="21"/>
      <c r="AJP46" s="21"/>
      <c r="AJQ46" s="21"/>
      <c r="AJR46" s="21"/>
      <c r="AJS46" s="21"/>
      <c r="AJT46" s="21"/>
      <c r="AJU46" s="21"/>
      <c r="AJV46" s="21"/>
      <c r="AJW46" s="21"/>
      <c r="AJX46" s="21"/>
      <c r="AJY46" s="21"/>
      <c r="AJZ46" s="21"/>
      <c r="AKA46" s="21"/>
      <c r="AKB46" s="21"/>
      <c r="AKC46" s="21"/>
      <c r="AKD46" s="21"/>
      <c r="AKE46" s="21"/>
      <c r="AKF46" s="21"/>
      <c r="AKG46" s="21"/>
      <c r="AKH46" s="21"/>
      <c r="AKI46" s="21"/>
      <c r="AKJ46" s="21"/>
      <c r="AKK46" s="21"/>
      <c r="AKL46" s="21"/>
      <c r="AKM46" s="21"/>
      <c r="AKN46" s="21"/>
      <c r="AKO46" s="21"/>
      <c r="AKP46" s="21"/>
      <c r="AKQ46" s="21"/>
      <c r="AKR46" s="21"/>
      <c r="AKS46" s="21"/>
      <c r="AKT46" s="21"/>
      <c r="AKU46" s="21"/>
      <c r="AKV46" s="21"/>
      <c r="AKW46" s="21"/>
      <c r="AKX46" s="21"/>
      <c r="AKY46" s="21"/>
      <c r="AKZ46" s="21"/>
      <c r="ALA46" s="21"/>
      <c r="ALB46" s="21"/>
      <c r="ALC46" s="21"/>
      <c r="ALD46" s="21"/>
      <c r="ALE46" s="21"/>
      <c r="ALF46" s="21"/>
      <c r="ALG46" s="21"/>
      <c r="ALH46" s="21"/>
      <c r="ALI46" s="21"/>
      <c r="ALJ46" s="21"/>
      <c r="ALK46" s="21"/>
      <c r="ALL46" s="21"/>
      <c r="ALM46" s="21"/>
      <c r="ALN46" s="21"/>
      <c r="ALO46" s="21"/>
      <c r="ALP46" s="21"/>
      <c r="ALQ46" s="21"/>
      <c r="ALR46" s="21"/>
      <c r="ALS46" s="21"/>
      <c r="ALT46" s="21"/>
      <c r="ALU46" s="21"/>
      <c r="ALV46" s="21"/>
      <c r="ALW46" s="21"/>
      <c r="ALX46" s="21"/>
      <c r="ALY46" s="21"/>
      <c r="ALZ46" s="21"/>
      <c r="AMA46" s="21"/>
      <c r="AMB46" s="21"/>
      <c r="AMC46" s="21"/>
      <c r="AMD46" s="21"/>
      <c r="AME46" s="21"/>
      <c r="AMF46" s="21"/>
      <c r="AMG46" s="21"/>
      <c r="AMH46" s="21"/>
      <c r="AMI46" s="21"/>
      <c r="AMJ46" s="21"/>
    </row>
    <row r="48" spans="1:1024" ht="12.75" customHeight="1" x14ac:dyDescent="0.15">
      <c r="A48" s="4" t="s">
        <v>30</v>
      </c>
      <c r="D48" s="5"/>
      <c r="E48" s="5"/>
      <c r="F48" s="4"/>
      <c r="I48" s="5"/>
      <c r="L48" s="5"/>
      <c r="M48" s="5"/>
    </row>
    <row r="49" spans="1:17" x14ac:dyDescent="0.15">
      <c r="A49" s="54" t="s">
        <v>1</v>
      </c>
      <c r="B49" s="54"/>
      <c r="C49" s="54"/>
    </row>
    <row r="50" spans="1:17" x14ac:dyDescent="0.15">
      <c r="A50" s="56" t="s">
        <v>31</v>
      </c>
      <c r="B50" s="56"/>
      <c r="C50" s="56"/>
      <c r="G50" s="4"/>
      <c r="H50" s="4"/>
      <c r="I50" s="4"/>
      <c r="J50" s="4"/>
      <c r="K50" s="4"/>
      <c r="L50" s="4"/>
    </row>
    <row r="51" spans="1:17" x14ac:dyDescent="0.15">
      <c r="A51" s="57" t="s">
        <v>3</v>
      </c>
      <c r="B51" s="57"/>
      <c r="C51" s="57"/>
      <c r="D51" s="57"/>
      <c r="G51" s="48" t="s">
        <v>4</v>
      </c>
      <c r="H51" s="48"/>
      <c r="I51" s="48"/>
      <c r="J51" s="49" t="s">
        <v>5</v>
      </c>
      <c r="K51" s="49"/>
      <c r="L51" s="49"/>
    </row>
    <row r="52" spans="1:17" ht="39.75" customHeight="1" x14ac:dyDescent="0.15">
      <c r="A52" s="41" t="s">
        <v>6</v>
      </c>
      <c r="B52" s="41" t="s">
        <v>7</v>
      </c>
      <c r="C52" s="41" t="s">
        <v>8</v>
      </c>
      <c r="D52" s="51" t="s">
        <v>9</v>
      </c>
      <c r="E52" s="41" t="s">
        <v>10</v>
      </c>
      <c r="F52" s="52" t="s">
        <v>11</v>
      </c>
      <c r="G52" s="40" t="s">
        <v>12</v>
      </c>
      <c r="H52" s="40" t="s">
        <v>13</v>
      </c>
      <c r="I52" s="53" t="s">
        <v>14</v>
      </c>
      <c r="J52" s="40" t="s">
        <v>15</v>
      </c>
      <c r="K52" s="40" t="s">
        <v>16</v>
      </c>
      <c r="L52" s="40" t="s">
        <v>17</v>
      </c>
      <c r="M52" s="39" t="s">
        <v>18</v>
      </c>
    </row>
    <row r="53" spans="1:17" ht="29.25" customHeight="1" x14ac:dyDescent="0.15">
      <c r="A53" s="41"/>
      <c r="B53" s="41"/>
      <c r="C53" s="41"/>
      <c r="D53" s="41"/>
      <c r="E53" s="41"/>
      <c r="F53" s="52"/>
      <c r="G53" s="40"/>
      <c r="H53" s="40"/>
      <c r="I53" s="53"/>
      <c r="J53" s="40"/>
      <c r="K53" s="40"/>
      <c r="L53" s="40"/>
      <c r="M53" s="40"/>
    </row>
    <row r="54" spans="1:17" x14ac:dyDescent="0.15">
      <c r="A54" s="54" t="s">
        <v>19</v>
      </c>
      <c r="B54" s="6" t="s">
        <v>20</v>
      </c>
      <c r="C54" s="6"/>
      <c r="D54" s="19"/>
      <c r="E54" s="8"/>
      <c r="F54" s="9"/>
      <c r="G54" s="43">
        <v>18.46</v>
      </c>
      <c r="H54" s="39">
        <v>4.4470000000000003E-2</v>
      </c>
      <c r="I54" s="55">
        <f>G54*(F54+F55)+H54*(D54+D55)</f>
        <v>541.70400000000006</v>
      </c>
      <c r="J54" s="8"/>
      <c r="K54" s="11"/>
      <c r="L54" s="12"/>
      <c r="M54" s="55">
        <f>I54+L54+L55</f>
        <v>541.70400000000006</v>
      </c>
      <c r="O54" s="3"/>
      <c r="P54" s="3"/>
      <c r="Q54" s="2"/>
    </row>
    <row r="55" spans="1:17" x14ac:dyDescent="0.15">
      <c r="A55" s="54"/>
      <c r="B55" s="6" t="s">
        <v>21</v>
      </c>
      <c r="C55" s="6">
        <v>1</v>
      </c>
      <c r="D55" s="19">
        <v>7200</v>
      </c>
      <c r="E55" s="8"/>
      <c r="F55" s="9">
        <v>12</v>
      </c>
      <c r="G55" s="43"/>
      <c r="H55" s="43"/>
      <c r="I55" s="55"/>
      <c r="J55" s="8"/>
      <c r="K55" s="11"/>
      <c r="L55" s="12"/>
      <c r="M55" s="55"/>
      <c r="O55" s="3"/>
      <c r="P55" s="3"/>
      <c r="Q55" s="2"/>
    </row>
    <row r="56" spans="1:17" x14ac:dyDescent="0.15">
      <c r="A56" s="54" t="s">
        <v>22</v>
      </c>
      <c r="B56" s="6" t="s">
        <v>20</v>
      </c>
      <c r="C56" s="6"/>
      <c r="D56" s="19"/>
      <c r="E56" s="8"/>
      <c r="F56" s="9"/>
      <c r="G56" s="43">
        <v>64.92</v>
      </c>
      <c r="H56" s="39">
        <v>3.9190000000000003E-2</v>
      </c>
      <c r="I56" s="55">
        <f>G56*(F56+F57)+H56*(D56+D57)</f>
        <v>6702.6116700000002</v>
      </c>
      <c r="J56" s="8"/>
      <c r="K56" s="11"/>
      <c r="L56" s="12"/>
      <c r="M56" s="55">
        <f>I56+L56+L57</f>
        <v>6702.6116700000002</v>
      </c>
      <c r="O56" s="3"/>
      <c r="P56" s="3"/>
      <c r="Q56" s="2"/>
    </row>
    <row r="57" spans="1:17" x14ac:dyDescent="0.15">
      <c r="A57" s="54"/>
      <c r="B57" s="6" t="s">
        <v>21</v>
      </c>
      <c r="C57" s="6">
        <v>3</v>
      </c>
      <c r="D57" s="19">
        <v>111393</v>
      </c>
      <c r="E57" s="8"/>
      <c r="F57" s="9">
        <v>36</v>
      </c>
      <c r="G57" s="43"/>
      <c r="H57" s="43"/>
      <c r="I57" s="55"/>
      <c r="J57" s="8"/>
      <c r="K57" s="11"/>
      <c r="L57" s="12"/>
      <c r="M57" s="55"/>
      <c r="O57" s="3"/>
      <c r="P57" s="3"/>
      <c r="Q57" s="2"/>
    </row>
    <row r="58" spans="1:17" x14ac:dyDescent="0.15">
      <c r="A58" s="54" t="s">
        <v>24</v>
      </c>
      <c r="B58" s="6" t="s">
        <v>20</v>
      </c>
      <c r="C58" s="6"/>
      <c r="D58" s="19"/>
      <c r="E58" s="8"/>
      <c r="F58" s="9"/>
      <c r="G58" s="43">
        <v>9.92E-3</v>
      </c>
      <c r="H58" s="39">
        <v>2.7529999999999999E-2</v>
      </c>
      <c r="I58" s="55">
        <f>G58*(E58+E59)+H58*(D58+D59)</f>
        <v>84148.249079999994</v>
      </c>
      <c r="J58" s="8"/>
      <c r="K58" s="11"/>
      <c r="L58" s="12"/>
      <c r="M58" s="55">
        <f>I58+L58+L59</f>
        <v>84148.249079999994</v>
      </c>
      <c r="O58" s="3"/>
      <c r="P58" s="3"/>
      <c r="Q58" s="2"/>
    </row>
    <row r="59" spans="1:17" x14ac:dyDescent="0.15">
      <c r="A59" s="54"/>
      <c r="B59" s="6" t="s">
        <v>21</v>
      </c>
      <c r="C59" s="6">
        <v>3</v>
      </c>
      <c r="D59" s="19">
        <v>771276</v>
      </c>
      <c r="E59" s="8">
        <v>6342240</v>
      </c>
      <c r="F59" s="9">
        <v>36</v>
      </c>
      <c r="G59" s="43"/>
      <c r="H59" s="43"/>
      <c r="I59" s="55"/>
      <c r="J59" s="8"/>
      <c r="K59" s="11"/>
      <c r="L59" s="12"/>
      <c r="M59" s="55"/>
      <c r="O59" s="3"/>
      <c r="P59" s="3"/>
      <c r="Q59" s="2"/>
    </row>
    <row r="60" spans="1:17" x14ac:dyDescent="0.15">
      <c r="A60" s="45" t="s">
        <v>25</v>
      </c>
      <c r="B60" s="45"/>
      <c r="C60" s="13">
        <f>SUM(C54:C59)</f>
        <v>7</v>
      </c>
      <c r="D60" s="14">
        <f>SUM(D54:D59)</f>
        <v>889869</v>
      </c>
      <c r="E60" s="14">
        <f>SUM(E54:E59)</f>
        <v>6342240</v>
      </c>
      <c r="F60" s="15">
        <f>SUM(F54:F59)</f>
        <v>84</v>
      </c>
      <c r="G60" s="44"/>
      <c r="H60" s="44"/>
      <c r="I60" s="16">
        <f>I54+I58+I56</f>
        <v>91392.56474999999</v>
      </c>
      <c r="J60" s="44"/>
      <c r="K60" s="44"/>
      <c r="L60" s="17">
        <f>SUM(L54:L59)</f>
        <v>0</v>
      </c>
      <c r="M60" s="17">
        <f>M54+M58+M56</f>
        <v>91392.56474999999</v>
      </c>
    </row>
    <row r="62" spans="1:17" x14ac:dyDescent="0.15">
      <c r="A62" s="54" t="s">
        <v>1</v>
      </c>
      <c r="B62" s="54"/>
      <c r="C62" s="54"/>
    </row>
    <row r="63" spans="1:17" x14ac:dyDescent="0.15">
      <c r="A63" s="56" t="s">
        <v>31</v>
      </c>
      <c r="B63" s="56"/>
      <c r="C63" s="56"/>
      <c r="G63" s="4"/>
      <c r="H63" s="4"/>
      <c r="I63" s="4"/>
      <c r="J63" s="4"/>
      <c r="K63" s="4"/>
      <c r="L63" s="4"/>
    </row>
    <row r="64" spans="1:17" x14ac:dyDescent="0.15">
      <c r="A64" s="58" t="s">
        <v>26</v>
      </c>
      <c r="B64" s="58"/>
      <c r="C64" s="58"/>
      <c r="D64" s="58"/>
      <c r="G64" s="48" t="s">
        <v>4</v>
      </c>
      <c r="H64" s="48"/>
      <c r="I64" s="48"/>
      <c r="J64" s="49" t="s">
        <v>5</v>
      </c>
      <c r="K64" s="49"/>
      <c r="L64" s="49"/>
    </row>
    <row r="65" spans="1:17" ht="39.75" customHeight="1" x14ac:dyDescent="0.15">
      <c r="A65" s="41" t="s">
        <v>6</v>
      </c>
      <c r="B65" s="41" t="s">
        <v>7</v>
      </c>
      <c r="C65" s="41" t="s">
        <v>8</v>
      </c>
      <c r="D65" s="51" t="s">
        <v>9</v>
      </c>
      <c r="E65" s="41" t="s">
        <v>10</v>
      </c>
      <c r="F65" s="52" t="s">
        <v>11</v>
      </c>
      <c r="G65" s="40" t="s">
        <v>12</v>
      </c>
      <c r="H65" s="40" t="s">
        <v>13</v>
      </c>
      <c r="I65" s="53" t="s">
        <v>14</v>
      </c>
      <c r="J65" s="40" t="s">
        <v>15</v>
      </c>
      <c r="K65" s="40" t="s">
        <v>16</v>
      </c>
      <c r="L65" s="40" t="s">
        <v>17</v>
      </c>
      <c r="M65" s="39" t="s">
        <v>18</v>
      </c>
    </row>
    <row r="66" spans="1:17" ht="29.25" customHeight="1" x14ac:dyDescent="0.15">
      <c r="A66" s="41"/>
      <c r="B66" s="41"/>
      <c r="C66" s="41"/>
      <c r="D66" s="41"/>
      <c r="E66" s="41"/>
      <c r="F66" s="52"/>
      <c r="G66" s="40"/>
      <c r="H66" s="40"/>
      <c r="I66" s="53"/>
      <c r="J66" s="40"/>
      <c r="K66" s="40"/>
      <c r="L66" s="40"/>
      <c r="M66" s="40"/>
    </row>
    <row r="67" spans="1:17" ht="12.5" customHeight="1" x14ac:dyDescent="0.15">
      <c r="A67" s="54" t="s">
        <v>29</v>
      </c>
      <c r="B67" s="6" t="s">
        <v>20</v>
      </c>
      <c r="C67" s="6"/>
      <c r="D67" s="19"/>
      <c r="E67" s="8"/>
      <c r="F67" s="9"/>
      <c r="G67" s="43">
        <v>6.17</v>
      </c>
      <c r="H67" s="39">
        <v>7.0699999999999999E-2</v>
      </c>
      <c r="I67" s="55">
        <f>G67*(F67+F68)+H67*(D67+D68)</f>
        <v>7.7961</v>
      </c>
      <c r="J67" s="8"/>
      <c r="K67" s="11"/>
      <c r="L67" s="12"/>
      <c r="M67" s="55">
        <f>I67+L67+L68</f>
        <v>7.7961</v>
      </c>
    </row>
    <row r="68" spans="1:17" ht="11.5" customHeight="1" x14ac:dyDescent="0.15">
      <c r="A68" s="54"/>
      <c r="B68" s="6" t="s">
        <v>21</v>
      </c>
      <c r="C68" s="6">
        <v>1</v>
      </c>
      <c r="D68" s="19">
        <v>23</v>
      </c>
      <c r="E68" s="8"/>
      <c r="F68" s="9">
        <v>1</v>
      </c>
      <c r="G68" s="43"/>
      <c r="H68" s="43"/>
      <c r="I68" s="55"/>
      <c r="J68" s="8"/>
      <c r="K68" s="11"/>
      <c r="L68" s="12"/>
      <c r="M68" s="55"/>
    </row>
    <row r="69" spans="1:17" x14ac:dyDescent="0.15">
      <c r="A69" s="54" t="s">
        <v>22</v>
      </c>
      <c r="B69" s="6" t="s">
        <v>20</v>
      </c>
      <c r="C69" s="6"/>
      <c r="D69" s="19"/>
      <c r="E69" s="8"/>
      <c r="F69" s="9"/>
      <c r="G69" s="43">
        <v>64.92</v>
      </c>
      <c r="H69" s="39">
        <v>3.9190000000000003E-2</v>
      </c>
      <c r="I69" s="55">
        <f>G69*(F69+F70)+H69*(D69+D70)</f>
        <v>546.21239000000003</v>
      </c>
      <c r="J69" s="8"/>
      <c r="K69" s="11"/>
      <c r="L69" s="12"/>
      <c r="M69" s="55">
        <f>I69+L69+L70</f>
        <v>546.21239000000003</v>
      </c>
      <c r="O69" s="3"/>
      <c r="P69" s="3"/>
      <c r="Q69" s="2"/>
    </row>
    <row r="70" spans="1:17" x14ac:dyDescent="0.15">
      <c r="A70" s="54"/>
      <c r="B70" s="6" t="s">
        <v>21</v>
      </c>
      <c r="C70" s="6">
        <v>1</v>
      </c>
      <c r="D70" s="19">
        <v>12281</v>
      </c>
      <c r="E70" s="8"/>
      <c r="F70" s="9">
        <v>1</v>
      </c>
      <c r="G70" s="43"/>
      <c r="H70" s="43"/>
      <c r="I70" s="55"/>
      <c r="J70" s="8"/>
      <c r="K70" s="11"/>
      <c r="L70" s="12"/>
      <c r="M70" s="55"/>
      <c r="O70" s="3"/>
      <c r="P70" s="3"/>
      <c r="Q70" s="2"/>
    </row>
    <row r="71" spans="1:17" x14ac:dyDescent="0.15">
      <c r="A71" s="54" t="s">
        <v>23</v>
      </c>
      <c r="B71" s="6" t="s">
        <v>20</v>
      </c>
      <c r="C71" s="6"/>
      <c r="D71" s="19"/>
      <c r="E71" s="8"/>
      <c r="F71" s="9"/>
      <c r="G71" s="43">
        <v>360.47</v>
      </c>
      <c r="H71" s="39">
        <v>3.8710000000000001E-2</v>
      </c>
      <c r="I71" s="55">
        <f>G71*(F71+F72)+H71*(D71+D72)</f>
        <v>3456.5007599999999</v>
      </c>
      <c r="J71" s="8"/>
      <c r="K71" s="11"/>
      <c r="L71" s="12"/>
      <c r="M71" s="55">
        <f>I71+L71+L72</f>
        <v>3456.5007599999999</v>
      </c>
      <c r="O71" s="3"/>
      <c r="P71" s="3"/>
      <c r="Q71" s="2"/>
    </row>
    <row r="72" spans="1:17" x14ac:dyDescent="0.15">
      <c r="A72" s="54"/>
      <c r="B72" s="6" t="s">
        <v>21</v>
      </c>
      <c r="C72" s="6">
        <v>1</v>
      </c>
      <c r="D72" s="19">
        <v>61356</v>
      </c>
      <c r="E72" s="8"/>
      <c r="F72" s="9">
        <v>3</v>
      </c>
      <c r="G72" s="43"/>
      <c r="H72" s="43"/>
      <c r="I72" s="55"/>
      <c r="J72" s="8"/>
      <c r="K72" s="11"/>
      <c r="L72" s="12"/>
      <c r="M72" s="55"/>
      <c r="O72" s="3"/>
      <c r="P72" s="3"/>
      <c r="Q72" s="2"/>
    </row>
    <row r="73" spans="1:17" x14ac:dyDescent="0.15">
      <c r="A73" s="54" t="s">
        <v>24</v>
      </c>
      <c r="B73" s="6" t="s">
        <v>20</v>
      </c>
      <c r="C73" s="6"/>
      <c r="D73" s="19"/>
      <c r="E73" s="8"/>
      <c r="F73" s="9"/>
      <c r="G73" s="43">
        <v>9.92E-3</v>
      </c>
      <c r="H73" s="39">
        <v>2.7529999999999999E-2</v>
      </c>
      <c r="I73" s="55">
        <f>G73*(E73+E74)+H73*(D73+D74)</f>
        <v>4324.0306799999998</v>
      </c>
      <c r="J73" s="8"/>
      <c r="K73" s="11"/>
      <c r="L73" s="12"/>
      <c r="M73" s="55">
        <f>I73+L73+L74</f>
        <v>4324.0306799999998</v>
      </c>
      <c r="O73" s="3"/>
      <c r="P73" s="3"/>
      <c r="Q73" s="2"/>
    </row>
    <row r="74" spans="1:17" x14ac:dyDescent="0.15">
      <c r="A74" s="54"/>
      <c r="B74" s="6" t="s">
        <v>21</v>
      </c>
      <c r="C74" s="6">
        <v>2</v>
      </c>
      <c r="D74" s="19">
        <v>65916</v>
      </c>
      <c r="E74" s="8">
        <v>252960</v>
      </c>
      <c r="F74" s="9">
        <v>2</v>
      </c>
      <c r="G74" s="43"/>
      <c r="H74" s="43"/>
      <c r="I74" s="55"/>
      <c r="J74" s="8"/>
      <c r="K74" s="11"/>
      <c r="L74" s="12"/>
      <c r="M74" s="55"/>
      <c r="O74" s="3"/>
      <c r="P74" s="3"/>
      <c r="Q74" s="2"/>
    </row>
    <row r="75" spans="1:17" x14ac:dyDescent="0.15">
      <c r="A75" s="45" t="s">
        <v>25</v>
      </c>
      <c r="B75" s="45"/>
      <c r="C75" s="13">
        <f>SUM(C67:C74)</f>
        <v>5</v>
      </c>
      <c r="D75" s="14">
        <f>SUM(D67:D74)</f>
        <v>139576</v>
      </c>
      <c r="E75" s="14">
        <f>SUM(E67:E74)</f>
        <v>252960</v>
      </c>
      <c r="F75" s="25">
        <f>SUM(F67:F74)</f>
        <v>7</v>
      </c>
      <c r="G75" s="44"/>
      <c r="H75" s="44"/>
      <c r="I75" s="16">
        <f>I69+I71+I73+I67</f>
        <v>8334.539929999999</v>
      </c>
      <c r="J75" s="44"/>
      <c r="K75" s="44"/>
      <c r="L75" s="17">
        <f>SUM(L67:L74)</f>
        <v>0</v>
      </c>
      <c r="M75" s="17">
        <f>M69+M71+M73+M67</f>
        <v>8334.539929999999</v>
      </c>
    </row>
    <row r="77" spans="1:17" x14ac:dyDescent="0.15">
      <c r="A77" s="46" t="s">
        <v>32</v>
      </c>
      <c r="B77" s="46"/>
      <c r="C77" s="46"/>
      <c r="D77" s="46"/>
      <c r="G77" s="4"/>
      <c r="H77" s="4"/>
      <c r="I77" s="4"/>
      <c r="J77" s="4"/>
      <c r="K77" s="4"/>
      <c r="L77" s="4"/>
    </row>
    <row r="78" spans="1:17" x14ac:dyDescent="0.15">
      <c r="A78" s="47" t="s">
        <v>33</v>
      </c>
      <c r="B78" s="47"/>
      <c r="C78" s="47"/>
      <c r="D78" s="10"/>
      <c r="G78" s="48" t="s">
        <v>4</v>
      </c>
      <c r="H78" s="48"/>
      <c r="I78" s="48"/>
      <c r="J78" s="49" t="s">
        <v>5</v>
      </c>
      <c r="K78" s="49"/>
      <c r="L78" s="49"/>
    </row>
    <row r="79" spans="1:17" ht="36" customHeight="1" x14ac:dyDescent="0.15">
      <c r="A79" s="41" t="s">
        <v>6</v>
      </c>
      <c r="B79" s="41" t="s">
        <v>7</v>
      </c>
      <c r="C79" s="50"/>
      <c r="D79" s="51" t="s">
        <v>9</v>
      </c>
      <c r="E79" s="41" t="s">
        <v>10</v>
      </c>
      <c r="F79" s="52" t="s">
        <v>11</v>
      </c>
      <c r="G79" s="40" t="s">
        <v>12</v>
      </c>
      <c r="H79" s="40" t="s">
        <v>13</v>
      </c>
      <c r="I79" s="53" t="s">
        <v>14</v>
      </c>
      <c r="J79" s="40" t="s">
        <v>15</v>
      </c>
      <c r="K79" s="40" t="s">
        <v>16</v>
      </c>
      <c r="L79" s="40" t="s">
        <v>17</v>
      </c>
      <c r="M79" s="39" t="s">
        <v>18</v>
      </c>
    </row>
    <row r="80" spans="1:17" ht="36" customHeight="1" x14ac:dyDescent="0.15">
      <c r="A80" s="41"/>
      <c r="B80" s="41"/>
      <c r="C80" s="41"/>
      <c r="D80" s="41"/>
      <c r="E80" s="41"/>
      <c r="F80" s="52"/>
      <c r="G80" s="40"/>
      <c r="H80" s="40"/>
      <c r="I80" s="53"/>
      <c r="J80" s="40"/>
      <c r="K80" s="40"/>
      <c r="L80" s="40"/>
      <c r="M80" s="40"/>
    </row>
    <row r="81" spans="1:1024" ht="36.75" customHeight="1" x14ac:dyDescent="0.15">
      <c r="A81" s="41" t="s">
        <v>24</v>
      </c>
      <c r="B81" s="41" t="s">
        <v>21</v>
      </c>
      <c r="C81" s="26" t="s">
        <v>34</v>
      </c>
      <c r="D81" s="26">
        <f>D83*20%</f>
        <v>32903.200000000004</v>
      </c>
      <c r="E81" s="26">
        <f>E83*20%</f>
        <v>231264</v>
      </c>
      <c r="F81" s="42">
        <v>12</v>
      </c>
      <c r="G81" s="39">
        <v>9.92E-3</v>
      </c>
      <c r="H81" s="39">
        <v>2.7529999999999999E-2</v>
      </c>
      <c r="I81" s="8">
        <f>G81*E83+H81*D83</f>
        <v>15999.819879999999</v>
      </c>
      <c r="J81" s="44"/>
      <c r="K81" s="7"/>
      <c r="L81" s="12"/>
      <c r="M81" s="8">
        <f>I81+L81</f>
        <v>15999.819879999999</v>
      </c>
    </row>
    <row r="82" spans="1:1024" ht="60" x14ac:dyDescent="0.15">
      <c r="A82" s="41"/>
      <c r="B82" s="41"/>
      <c r="C82" s="26" t="s">
        <v>35</v>
      </c>
      <c r="D82" s="26">
        <f>D83*80%</f>
        <v>131612.80000000002</v>
      </c>
      <c r="E82" s="26">
        <f>E83*80%</f>
        <v>925056</v>
      </c>
      <c r="F82" s="42"/>
      <c r="G82" s="39"/>
      <c r="H82" s="39"/>
      <c r="I82" s="8">
        <v>0</v>
      </c>
      <c r="J82" s="44"/>
      <c r="K82" s="7"/>
      <c r="L82" s="12"/>
      <c r="M82" s="8">
        <f>L82</f>
        <v>0</v>
      </c>
    </row>
    <row r="83" spans="1:1024" ht="15" customHeight="1" x14ac:dyDescent="0.15">
      <c r="A83" s="45" t="s">
        <v>25</v>
      </c>
      <c r="B83" s="45"/>
      <c r="C83" s="5"/>
      <c r="D83" s="14">
        <v>164516</v>
      </c>
      <c r="E83" s="14">
        <v>1156320</v>
      </c>
      <c r="F83" s="25">
        <v>12</v>
      </c>
      <c r="G83" s="10"/>
      <c r="H83" s="10"/>
      <c r="I83" s="16">
        <f>I81</f>
        <v>15999.819879999999</v>
      </c>
      <c r="J83" s="44"/>
      <c r="K83" s="44"/>
      <c r="L83" s="27">
        <f>SUM(L81:L82)</f>
        <v>0</v>
      </c>
      <c r="M83" s="28">
        <f>M81+M82</f>
        <v>15999.819879999999</v>
      </c>
    </row>
    <row r="85" spans="1:1024" x14ac:dyDescent="0.15">
      <c r="A85" s="21"/>
      <c r="B85" s="21"/>
      <c r="C85" s="21"/>
      <c r="D85" s="21"/>
      <c r="E85" s="21"/>
      <c r="F85" s="23"/>
      <c r="G85" s="21"/>
      <c r="H85" s="21"/>
      <c r="I85" s="24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  <c r="EP85" s="21"/>
      <c r="EQ85" s="21"/>
      <c r="ER85" s="21"/>
      <c r="ES85" s="21"/>
      <c r="ET85" s="21"/>
      <c r="EU85" s="21"/>
      <c r="EV85" s="21"/>
      <c r="EW85" s="21"/>
      <c r="EX85" s="21"/>
      <c r="EY85" s="21"/>
      <c r="EZ85" s="21"/>
      <c r="FA85" s="21"/>
      <c r="FB85" s="21"/>
      <c r="FC85" s="21"/>
      <c r="FD85" s="21"/>
      <c r="FE85" s="21"/>
      <c r="FF85" s="21"/>
      <c r="FG85" s="21"/>
      <c r="FH85" s="21"/>
      <c r="FI85" s="21"/>
      <c r="FJ85" s="21"/>
      <c r="FK85" s="21"/>
      <c r="FL85" s="21"/>
      <c r="FM85" s="21"/>
      <c r="FN85" s="21"/>
      <c r="FO85" s="21"/>
      <c r="FP85" s="21"/>
      <c r="FQ85" s="21"/>
      <c r="FR85" s="21"/>
      <c r="FS85" s="21"/>
      <c r="FT85" s="21"/>
      <c r="FU85" s="21"/>
      <c r="FV85" s="21"/>
      <c r="FW85" s="21"/>
      <c r="FX85" s="21"/>
      <c r="FY85" s="21"/>
      <c r="FZ85" s="21"/>
      <c r="GA85" s="21"/>
      <c r="GB85" s="21"/>
      <c r="GC85" s="21"/>
      <c r="GD85" s="21"/>
      <c r="GE85" s="21"/>
      <c r="GF85" s="21"/>
      <c r="GG85" s="21"/>
      <c r="GH85" s="21"/>
      <c r="GI85" s="21"/>
      <c r="GJ85" s="21"/>
      <c r="GK85" s="21"/>
      <c r="GL85" s="21"/>
      <c r="GM85" s="21"/>
      <c r="GN85" s="21"/>
      <c r="GO85" s="21"/>
      <c r="GP85" s="21"/>
      <c r="GQ85" s="21"/>
      <c r="GR85" s="21"/>
      <c r="GS85" s="21"/>
      <c r="GT85" s="21"/>
      <c r="GU85" s="21"/>
      <c r="GV85" s="21"/>
      <c r="GW85" s="21"/>
      <c r="GX85" s="21"/>
      <c r="GY85" s="21"/>
      <c r="GZ85" s="21"/>
      <c r="HA85" s="21"/>
      <c r="HB85" s="21"/>
      <c r="HC85" s="21"/>
      <c r="HD85" s="21"/>
      <c r="HE85" s="21"/>
      <c r="HF85" s="21"/>
      <c r="HG85" s="21"/>
      <c r="HH85" s="21"/>
      <c r="HI85" s="21"/>
      <c r="HJ85" s="21"/>
      <c r="HK85" s="21"/>
      <c r="HL85" s="21"/>
      <c r="HM85" s="21"/>
      <c r="HN85" s="21"/>
      <c r="HO85" s="21"/>
      <c r="HP85" s="21"/>
      <c r="HQ85" s="21"/>
      <c r="HR85" s="21"/>
      <c r="HS85" s="21"/>
      <c r="HT85" s="21"/>
      <c r="HU85" s="21"/>
      <c r="HV85" s="21"/>
      <c r="HW85" s="21"/>
      <c r="HX85" s="21"/>
      <c r="HY85" s="21"/>
      <c r="HZ85" s="21"/>
      <c r="IA85" s="21"/>
      <c r="IB85" s="21"/>
      <c r="IC85" s="21"/>
      <c r="ID85" s="21"/>
      <c r="IE85" s="21"/>
      <c r="IF85" s="21"/>
      <c r="IG85" s="21"/>
      <c r="IH85" s="21"/>
      <c r="II85" s="21"/>
      <c r="IJ85" s="21"/>
      <c r="IK85" s="21"/>
      <c r="IL85" s="21"/>
      <c r="IM85" s="21"/>
      <c r="IN85" s="21"/>
      <c r="IO85" s="21"/>
      <c r="IP85" s="21"/>
      <c r="IQ85" s="21"/>
      <c r="IR85" s="21"/>
      <c r="IS85" s="21"/>
      <c r="IT85" s="21"/>
      <c r="IU85" s="21"/>
      <c r="IV85" s="21"/>
      <c r="IW85" s="21"/>
      <c r="IX85" s="21"/>
      <c r="IY85" s="21"/>
      <c r="IZ85" s="21"/>
      <c r="JA85" s="21"/>
      <c r="JB85" s="21"/>
      <c r="JC85" s="21"/>
      <c r="JD85" s="21"/>
      <c r="JE85" s="21"/>
      <c r="JF85" s="21"/>
      <c r="JG85" s="21"/>
      <c r="JH85" s="21"/>
      <c r="JI85" s="21"/>
      <c r="JJ85" s="21"/>
      <c r="JK85" s="21"/>
      <c r="JL85" s="21"/>
      <c r="JM85" s="21"/>
      <c r="JN85" s="21"/>
      <c r="JO85" s="21"/>
      <c r="JP85" s="21"/>
      <c r="JQ85" s="21"/>
      <c r="JR85" s="21"/>
      <c r="JS85" s="21"/>
      <c r="JT85" s="21"/>
      <c r="JU85" s="21"/>
      <c r="JV85" s="21"/>
      <c r="JW85" s="21"/>
      <c r="JX85" s="21"/>
      <c r="JY85" s="21"/>
      <c r="JZ85" s="21"/>
      <c r="KA85" s="21"/>
      <c r="KB85" s="21"/>
      <c r="KC85" s="21"/>
      <c r="KD85" s="21"/>
      <c r="KE85" s="21"/>
      <c r="KF85" s="21"/>
      <c r="KG85" s="21"/>
      <c r="KH85" s="21"/>
      <c r="KI85" s="21"/>
      <c r="KJ85" s="21"/>
      <c r="KK85" s="21"/>
      <c r="KL85" s="21"/>
      <c r="KM85" s="21"/>
      <c r="KN85" s="21"/>
      <c r="KO85" s="21"/>
      <c r="KP85" s="21"/>
      <c r="KQ85" s="21"/>
      <c r="KR85" s="21"/>
      <c r="KS85" s="21"/>
      <c r="KT85" s="21"/>
      <c r="KU85" s="21"/>
      <c r="KV85" s="21"/>
      <c r="KW85" s="21"/>
      <c r="KX85" s="21"/>
      <c r="KY85" s="21"/>
      <c r="KZ85" s="21"/>
      <c r="LA85" s="21"/>
      <c r="LB85" s="21"/>
      <c r="LC85" s="21"/>
      <c r="LD85" s="21"/>
      <c r="LE85" s="21"/>
      <c r="LF85" s="21"/>
      <c r="LG85" s="21"/>
      <c r="LH85" s="21"/>
      <c r="LI85" s="21"/>
      <c r="LJ85" s="21"/>
      <c r="LK85" s="21"/>
      <c r="LL85" s="21"/>
      <c r="LM85" s="21"/>
      <c r="LN85" s="21"/>
      <c r="LO85" s="21"/>
      <c r="LP85" s="21"/>
      <c r="LQ85" s="21"/>
      <c r="LR85" s="21"/>
      <c r="LS85" s="21"/>
      <c r="LT85" s="21"/>
      <c r="LU85" s="21"/>
      <c r="LV85" s="21"/>
      <c r="LW85" s="21"/>
      <c r="LX85" s="21"/>
      <c r="LY85" s="21"/>
      <c r="LZ85" s="21"/>
      <c r="MA85" s="21"/>
      <c r="MB85" s="21"/>
      <c r="MC85" s="21"/>
      <c r="MD85" s="21"/>
      <c r="ME85" s="21"/>
      <c r="MF85" s="21"/>
      <c r="MG85" s="21"/>
      <c r="MH85" s="21"/>
      <c r="MI85" s="21"/>
      <c r="MJ85" s="21"/>
      <c r="MK85" s="21"/>
      <c r="ML85" s="21"/>
      <c r="MM85" s="21"/>
      <c r="MN85" s="21"/>
      <c r="MO85" s="21"/>
      <c r="MP85" s="21"/>
      <c r="MQ85" s="21"/>
      <c r="MR85" s="21"/>
      <c r="MS85" s="21"/>
      <c r="MT85" s="21"/>
      <c r="MU85" s="21"/>
      <c r="MV85" s="21"/>
      <c r="MW85" s="21"/>
      <c r="MX85" s="21"/>
      <c r="MY85" s="21"/>
      <c r="MZ85" s="21"/>
      <c r="NA85" s="21"/>
      <c r="NB85" s="21"/>
      <c r="NC85" s="21"/>
      <c r="ND85" s="21"/>
      <c r="NE85" s="21"/>
      <c r="NF85" s="21"/>
      <c r="NG85" s="21"/>
      <c r="NH85" s="21"/>
      <c r="NI85" s="21"/>
      <c r="NJ85" s="21"/>
      <c r="NK85" s="21"/>
      <c r="NL85" s="21"/>
      <c r="NM85" s="21"/>
      <c r="NN85" s="21"/>
      <c r="NO85" s="21"/>
      <c r="NP85" s="21"/>
      <c r="NQ85" s="21"/>
      <c r="NR85" s="21"/>
      <c r="NS85" s="21"/>
      <c r="NT85" s="21"/>
      <c r="NU85" s="21"/>
      <c r="NV85" s="21"/>
      <c r="NW85" s="21"/>
      <c r="NX85" s="21"/>
      <c r="NY85" s="21"/>
      <c r="NZ85" s="21"/>
      <c r="OA85" s="21"/>
      <c r="OB85" s="21"/>
      <c r="OC85" s="21"/>
      <c r="OD85" s="21"/>
      <c r="OE85" s="21"/>
      <c r="OF85" s="21"/>
      <c r="OG85" s="21"/>
      <c r="OH85" s="21"/>
      <c r="OI85" s="21"/>
      <c r="OJ85" s="21"/>
      <c r="OK85" s="21"/>
      <c r="OL85" s="21"/>
      <c r="OM85" s="21"/>
      <c r="ON85" s="21"/>
      <c r="OO85" s="21"/>
      <c r="OP85" s="21"/>
      <c r="OQ85" s="21"/>
      <c r="OR85" s="21"/>
      <c r="OS85" s="21"/>
      <c r="OT85" s="21"/>
      <c r="OU85" s="21"/>
      <c r="OV85" s="21"/>
      <c r="OW85" s="21"/>
      <c r="OX85" s="21"/>
      <c r="OY85" s="21"/>
      <c r="OZ85" s="21"/>
      <c r="PA85" s="21"/>
      <c r="PB85" s="21"/>
      <c r="PC85" s="21"/>
      <c r="PD85" s="21"/>
      <c r="PE85" s="21"/>
      <c r="PF85" s="21"/>
      <c r="PG85" s="21"/>
      <c r="PH85" s="21"/>
      <c r="PI85" s="21"/>
      <c r="PJ85" s="21"/>
      <c r="PK85" s="21"/>
      <c r="PL85" s="21"/>
      <c r="PM85" s="21"/>
      <c r="PN85" s="21"/>
      <c r="PO85" s="21"/>
      <c r="PP85" s="21"/>
      <c r="PQ85" s="21"/>
      <c r="PR85" s="21"/>
      <c r="PS85" s="21"/>
      <c r="PT85" s="21"/>
      <c r="PU85" s="21"/>
      <c r="PV85" s="21"/>
      <c r="PW85" s="21"/>
      <c r="PX85" s="21"/>
      <c r="PY85" s="21"/>
      <c r="PZ85" s="21"/>
      <c r="QA85" s="21"/>
      <c r="QB85" s="21"/>
      <c r="QC85" s="21"/>
      <c r="QD85" s="21"/>
      <c r="QE85" s="21"/>
      <c r="QF85" s="21"/>
      <c r="QG85" s="21"/>
      <c r="QH85" s="21"/>
      <c r="QI85" s="21"/>
      <c r="QJ85" s="21"/>
      <c r="QK85" s="21"/>
      <c r="QL85" s="21"/>
      <c r="QM85" s="21"/>
      <c r="QN85" s="21"/>
      <c r="QO85" s="21"/>
      <c r="QP85" s="21"/>
      <c r="QQ85" s="21"/>
      <c r="QR85" s="21"/>
      <c r="QS85" s="21"/>
      <c r="QT85" s="21"/>
      <c r="QU85" s="21"/>
      <c r="QV85" s="21"/>
      <c r="QW85" s="21"/>
      <c r="QX85" s="21"/>
      <c r="QY85" s="21"/>
      <c r="QZ85" s="21"/>
      <c r="RA85" s="21"/>
      <c r="RB85" s="21"/>
      <c r="RC85" s="21"/>
      <c r="RD85" s="21"/>
      <c r="RE85" s="21"/>
      <c r="RF85" s="21"/>
      <c r="RG85" s="21"/>
      <c r="RH85" s="21"/>
      <c r="RI85" s="21"/>
      <c r="RJ85" s="21"/>
      <c r="RK85" s="21"/>
      <c r="RL85" s="21"/>
      <c r="RM85" s="21"/>
      <c r="RN85" s="21"/>
      <c r="RO85" s="21"/>
      <c r="RP85" s="21"/>
      <c r="RQ85" s="21"/>
      <c r="RR85" s="21"/>
      <c r="RS85" s="21"/>
      <c r="RT85" s="21"/>
      <c r="RU85" s="21"/>
      <c r="RV85" s="21"/>
      <c r="RW85" s="21"/>
      <c r="RX85" s="21"/>
      <c r="RY85" s="21"/>
      <c r="RZ85" s="21"/>
      <c r="SA85" s="21"/>
      <c r="SB85" s="21"/>
      <c r="SC85" s="21"/>
      <c r="SD85" s="21"/>
      <c r="SE85" s="21"/>
      <c r="SF85" s="21"/>
      <c r="SG85" s="21"/>
      <c r="SH85" s="21"/>
      <c r="SI85" s="21"/>
      <c r="SJ85" s="21"/>
      <c r="SK85" s="21"/>
      <c r="SL85" s="21"/>
      <c r="SM85" s="21"/>
      <c r="SN85" s="21"/>
      <c r="SO85" s="21"/>
      <c r="SP85" s="21"/>
      <c r="SQ85" s="21"/>
      <c r="SR85" s="21"/>
      <c r="SS85" s="21"/>
      <c r="ST85" s="21"/>
      <c r="SU85" s="21"/>
      <c r="SV85" s="21"/>
      <c r="SW85" s="21"/>
      <c r="SX85" s="21"/>
      <c r="SY85" s="21"/>
      <c r="SZ85" s="21"/>
      <c r="TA85" s="21"/>
      <c r="TB85" s="21"/>
      <c r="TC85" s="21"/>
      <c r="TD85" s="21"/>
      <c r="TE85" s="21"/>
      <c r="TF85" s="21"/>
      <c r="TG85" s="21"/>
      <c r="TH85" s="21"/>
      <c r="TI85" s="21"/>
      <c r="TJ85" s="21"/>
      <c r="TK85" s="21"/>
      <c r="TL85" s="21"/>
      <c r="TM85" s="21"/>
      <c r="TN85" s="21"/>
      <c r="TO85" s="21"/>
      <c r="TP85" s="21"/>
      <c r="TQ85" s="21"/>
      <c r="TR85" s="21"/>
      <c r="TS85" s="21"/>
      <c r="TT85" s="21"/>
      <c r="TU85" s="21"/>
      <c r="TV85" s="21"/>
      <c r="TW85" s="21"/>
      <c r="TX85" s="21"/>
      <c r="TY85" s="21"/>
      <c r="TZ85" s="21"/>
      <c r="UA85" s="21"/>
      <c r="UB85" s="21"/>
      <c r="UC85" s="21"/>
      <c r="UD85" s="21"/>
      <c r="UE85" s="21"/>
      <c r="UF85" s="21"/>
      <c r="UG85" s="21"/>
      <c r="UH85" s="21"/>
      <c r="UI85" s="21"/>
      <c r="UJ85" s="21"/>
      <c r="UK85" s="21"/>
      <c r="UL85" s="21"/>
      <c r="UM85" s="21"/>
      <c r="UN85" s="21"/>
      <c r="UO85" s="21"/>
      <c r="UP85" s="21"/>
      <c r="UQ85" s="21"/>
      <c r="UR85" s="21"/>
      <c r="US85" s="21"/>
      <c r="UT85" s="21"/>
      <c r="UU85" s="21"/>
      <c r="UV85" s="21"/>
      <c r="UW85" s="21"/>
      <c r="UX85" s="21"/>
      <c r="UY85" s="21"/>
      <c r="UZ85" s="21"/>
      <c r="VA85" s="21"/>
      <c r="VB85" s="21"/>
      <c r="VC85" s="21"/>
      <c r="VD85" s="21"/>
      <c r="VE85" s="21"/>
      <c r="VF85" s="21"/>
      <c r="VG85" s="21"/>
      <c r="VH85" s="21"/>
      <c r="VI85" s="21"/>
      <c r="VJ85" s="21"/>
      <c r="VK85" s="21"/>
      <c r="VL85" s="21"/>
      <c r="VM85" s="21"/>
      <c r="VN85" s="21"/>
      <c r="VO85" s="21"/>
      <c r="VP85" s="21"/>
      <c r="VQ85" s="21"/>
      <c r="VR85" s="21"/>
      <c r="VS85" s="21"/>
      <c r="VT85" s="21"/>
      <c r="VU85" s="21"/>
      <c r="VV85" s="21"/>
      <c r="VW85" s="21"/>
      <c r="VX85" s="21"/>
      <c r="VY85" s="21"/>
      <c r="VZ85" s="21"/>
      <c r="WA85" s="21"/>
      <c r="WB85" s="21"/>
      <c r="WC85" s="21"/>
      <c r="WD85" s="21"/>
      <c r="WE85" s="21"/>
      <c r="WF85" s="21"/>
      <c r="WG85" s="21"/>
      <c r="WH85" s="21"/>
      <c r="WI85" s="21"/>
      <c r="WJ85" s="21"/>
      <c r="WK85" s="21"/>
      <c r="WL85" s="21"/>
      <c r="WM85" s="21"/>
      <c r="WN85" s="21"/>
      <c r="WO85" s="21"/>
      <c r="WP85" s="21"/>
      <c r="WQ85" s="21"/>
      <c r="WR85" s="21"/>
      <c r="WS85" s="21"/>
      <c r="WT85" s="21"/>
      <c r="WU85" s="21"/>
      <c r="WV85" s="21"/>
      <c r="WW85" s="21"/>
      <c r="WX85" s="21"/>
      <c r="WY85" s="21"/>
      <c r="WZ85" s="21"/>
      <c r="XA85" s="21"/>
      <c r="XB85" s="21"/>
      <c r="XC85" s="21"/>
      <c r="XD85" s="21"/>
      <c r="XE85" s="21"/>
      <c r="XF85" s="21"/>
      <c r="XG85" s="21"/>
      <c r="XH85" s="21"/>
      <c r="XI85" s="21"/>
      <c r="XJ85" s="21"/>
      <c r="XK85" s="21"/>
      <c r="XL85" s="21"/>
      <c r="XM85" s="21"/>
      <c r="XN85" s="21"/>
      <c r="XO85" s="21"/>
      <c r="XP85" s="21"/>
      <c r="XQ85" s="21"/>
      <c r="XR85" s="21"/>
      <c r="XS85" s="21"/>
      <c r="XT85" s="21"/>
      <c r="XU85" s="21"/>
      <c r="XV85" s="21"/>
      <c r="XW85" s="21"/>
      <c r="XX85" s="21"/>
      <c r="XY85" s="21"/>
      <c r="XZ85" s="21"/>
      <c r="YA85" s="21"/>
      <c r="YB85" s="21"/>
      <c r="YC85" s="21"/>
      <c r="YD85" s="21"/>
      <c r="YE85" s="21"/>
      <c r="YF85" s="21"/>
      <c r="YG85" s="21"/>
      <c r="YH85" s="21"/>
      <c r="YI85" s="21"/>
      <c r="YJ85" s="21"/>
      <c r="YK85" s="21"/>
      <c r="YL85" s="21"/>
      <c r="YM85" s="21"/>
      <c r="YN85" s="21"/>
      <c r="YO85" s="21"/>
      <c r="YP85" s="21"/>
      <c r="YQ85" s="21"/>
      <c r="YR85" s="21"/>
      <c r="YS85" s="21"/>
      <c r="YT85" s="21"/>
      <c r="YU85" s="21"/>
      <c r="YV85" s="21"/>
      <c r="YW85" s="21"/>
      <c r="YX85" s="21"/>
      <c r="YY85" s="21"/>
      <c r="YZ85" s="21"/>
      <c r="ZA85" s="21"/>
      <c r="ZB85" s="21"/>
      <c r="ZC85" s="21"/>
      <c r="ZD85" s="21"/>
      <c r="ZE85" s="21"/>
      <c r="ZF85" s="21"/>
      <c r="ZG85" s="21"/>
      <c r="ZH85" s="21"/>
      <c r="ZI85" s="21"/>
      <c r="ZJ85" s="21"/>
      <c r="ZK85" s="21"/>
      <c r="ZL85" s="21"/>
      <c r="ZM85" s="21"/>
      <c r="ZN85" s="21"/>
      <c r="ZO85" s="21"/>
      <c r="ZP85" s="21"/>
      <c r="ZQ85" s="21"/>
      <c r="ZR85" s="21"/>
      <c r="ZS85" s="21"/>
      <c r="ZT85" s="21"/>
      <c r="ZU85" s="21"/>
      <c r="ZV85" s="21"/>
      <c r="ZW85" s="21"/>
      <c r="ZX85" s="21"/>
      <c r="ZY85" s="21"/>
      <c r="ZZ85" s="21"/>
      <c r="AAA85" s="21"/>
      <c r="AAB85" s="21"/>
      <c r="AAC85" s="21"/>
      <c r="AAD85" s="21"/>
      <c r="AAE85" s="21"/>
      <c r="AAF85" s="21"/>
      <c r="AAG85" s="21"/>
      <c r="AAH85" s="21"/>
      <c r="AAI85" s="21"/>
      <c r="AAJ85" s="21"/>
      <c r="AAK85" s="21"/>
      <c r="AAL85" s="21"/>
      <c r="AAM85" s="21"/>
      <c r="AAN85" s="21"/>
      <c r="AAO85" s="21"/>
      <c r="AAP85" s="21"/>
      <c r="AAQ85" s="21"/>
      <c r="AAR85" s="21"/>
      <c r="AAS85" s="21"/>
      <c r="AAT85" s="21"/>
      <c r="AAU85" s="21"/>
      <c r="AAV85" s="21"/>
      <c r="AAW85" s="21"/>
      <c r="AAX85" s="21"/>
      <c r="AAY85" s="21"/>
      <c r="AAZ85" s="21"/>
      <c r="ABA85" s="21"/>
      <c r="ABB85" s="21"/>
      <c r="ABC85" s="21"/>
      <c r="ABD85" s="21"/>
      <c r="ABE85" s="21"/>
      <c r="ABF85" s="21"/>
      <c r="ABG85" s="21"/>
      <c r="ABH85" s="21"/>
      <c r="ABI85" s="21"/>
      <c r="ABJ85" s="21"/>
      <c r="ABK85" s="21"/>
      <c r="ABL85" s="21"/>
      <c r="ABM85" s="21"/>
      <c r="ABN85" s="21"/>
      <c r="ABO85" s="21"/>
      <c r="ABP85" s="21"/>
      <c r="ABQ85" s="21"/>
      <c r="ABR85" s="21"/>
      <c r="ABS85" s="21"/>
      <c r="ABT85" s="21"/>
      <c r="ABU85" s="21"/>
      <c r="ABV85" s="21"/>
      <c r="ABW85" s="21"/>
      <c r="ABX85" s="21"/>
      <c r="ABY85" s="21"/>
      <c r="ABZ85" s="21"/>
      <c r="ACA85" s="21"/>
      <c r="ACB85" s="21"/>
      <c r="ACC85" s="21"/>
      <c r="ACD85" s="21"/>
      <c r="ACE85" s="21"/>
      <c r="ACF85" s="21"/>
      <c r="ACG85" s="21"/>
      <c r="ACH85" s="21"/>
      <c r="ACI85" s="21"/>
      <c r="ACJ85" s="21"/>
      <c r="ACK85" s="21"/>
      <c r="ACL85" s="21"/>
      <c r="ACM85" s="21"/>
      <c r="ACN85" s="21"/>
      <c r="ACO85" s="21"/>
      <c r="ACP85" s="21"/>
      <c r="ACQ85" s="21"/>
      <c r="ACR85" s="21"/>
      <c r="ACS85" s="21"/>
      <c r="ACT85" s="21"/>
      <c r="ACU85" s="21"/>
      <c r="ACV85" s="21"/>
      <c r="ACW85" s="21"/>
      <c r="ACX85" s="21"/>
      <c r="ACY85" s="21"/>
      <c r="ACZ85" s="21"/>
      <c r="ADA85" s="21"/>
      <c r="ADB85" s="21"/>
      <c r="ADC85" s="21"/>
      <c r="ADD85" s="21"/>
      <c r="ADE85" s="21"/>
      <c r="ADF85" s="21"/>
      <c r="ADG85" s="21"/>
      <c r="ADH85" s="21"/>
      <c r="ADI85" s="21"/>
      <c r="ADJ85" s="21"/>
      <c r="ADK85" s="21"/>
      <c r="ADL85" s="21"/>
      <c r="ADM85" s="21"/>
      <c r="ADN85" s="21"/>
      <c r="ADO85" s="21"/>
      <c r="ADP85" s="21"/>
      <c r="ADQ85" s="21"/>
      <c r="ADR85" s="21"/>
      <c r="ADS85" s="21"/>
      <c r="ADT85" s="21"/>
      <c r="ADU85" s="21"/>
      <c r="ADV85" s="21"/>
      <c r="ADW85" s="21"/>
      <c r="ADX85" s="21"/>
      <c r="ADY85" s="21"/>
      <c r="ADZ85" s="21"/>
      <c r="AEA85" s="21"/>
      <c r="AEB85" s="21"/>
      <c r="AEC85" s="21"/>
      <c r="AED85" s="21"/>
      <c r="AEE85" s="21"/>
      <c r="AEF85" s="21"/>
      <c r="AEG85" s="21"/>
      <c r="AEH85" s="21"/>
      <c r="AEI85" s="21"/>
      <c r="AEJ85" s="21"/>
      <c r="AEK85" s="21"/>
      <c r="AEL85" s="21"/>
      <c r="AEM85" s="21"/>
      <c r="AEN85" s="21"/>
      <c r="AEO85" s="21"/>
      <c r="AEP85" s="21"/>
      <c r="AEQ85" s="21"/>
      <c r="AER85" s="21"/>
      <c r="AES85" s="21"/>
      <c r="AET85" s="21"/>
      <c r="AEU85" s="21"/>
      <c r="AEV85" s="21"/>
      <c r="AEW85" s="21"/>
      <c r="AEX85" s="21"/>
      <c r="AEY85" s="21"/>
      <c r="AEZ85" s="21"/>
      <c r="AFA85" s="21"/>
      <c r="AFB85" s="21"/>
      <c r="AFC85" s="21"/>
      <c r="AFD85" s="21"/>
      <c r="AFE85" s="21"/>
      <c r="AFF85" s="21"/>
      <c r="AFG85" s="21"/>
      <c r="AFH85" s="21"/>
      <c r="AFI85" s="21"/>
      <c r="AFJ85" s="21"/>
      <c r="AFK85" s="21"/>
      <c r="AFL85" s="21"/>
      <c r="AFM85" s="21"/>
      <c r="AFN85" s="21"/>
      <c r="AFO85" s="21"/>
      <c r="AFP85" s="21"/>
      <c r="AFQ85" s="21"/>
      <c r="AFR85" s="21"/>
      <c r="AFS85" s="21"/>
      <c r="AFT85" s="21"/>
      <c r="AFU85" s="21"/>
      <c r="AFV85" s="21"/>
      <c r="AFW85" s="21"/>
      <c r="AFX85" s="21"/>
      <c r="AFY85" s="21"/>
      <c r="AFZ85" s="21"/>
      <c r="AGA85" s="21"/>
      <c r="AGB85" s="21"/>
      <c r="AGC85" s="21"/>
      <c r="AGD85" s="21"/>
      <c r="AGE85" s="21"/>
      <c r="AGF85" s="21"/>
      <c r="AGG85" s="21"/>
      <c r="AGH85" s="21"/>
      <c r="AGI85" s="21"/>
      <c r="AGJ85" s="21"/>
      <c r="AGK85" s="21"/>
      <c r="AGL85" s="21"/>
      <c r="AGM85" s="21"/>
      <c r="AGN85" s="21"/>
      <c r="AGO85" s="21"/>
      <c r="AGP85" s="21"/>
      <c r="AGQ85" s="21"/>
      <c r="AGR85" s="21"/>
      <c r="AGS85" s="21"/>
      <c r="AGT85" s="21"/>
      <c r="AGU85" s="21"/>
      <c r="AGV85" s="21"/>
      <c r="AGW85" s="21"/>
      <c r="AGX85" s="21"/>
      <c r="AGY85" s="21"/>
      <c r="AGZ85" s="21"/>
      <c r="AHA85" s="21"/>
      <c r="AHB85" s="21"/>
      <c r="AHC85" s="21"/>
      <c r="AHD85" s="21"/>
      <c r="AHE85" s="21"/>
      <c r="AHF85" s="21"/>
      <c r="AHG85" s="21"/>
      <c r="AHH85" s="21"/>
      <c r="AHI85" s="21"/>
      <c r="AHJ85" s="21"/>
      <c r="AHK85" s="21"/>
      <c r="AHL85" s="21"/>
      <c r="AHM85" s="21"/>
      <c r="AHN85" s="21"/>
      <c r="AHO85" s="21"/>
      <c r="AHP85" s="21"/>
      <c r="AHQ85" s="21"/>
      <c r="AHR85" s="21"/>
      <c r="AHS85" s="21"/>
      <c r="AHT85" s="21"/>
      <c r="AHU85" s="21"/>
      <c r="AHV85" s="21"/>
      <c r="AHW85" s="21"/>
      <c r="AHX85" s="21"/>
      <c r="AHY85" s="21"/>
      <c r="AHZ85" s="21"/>
      <c r="AIA85" s="21"/>
      <c r="AIB85" s="21"/>
      <c r="AIC85" s="21"/>
      <c r="AID85" s="21"/>
      <c r="AIE85" s="21"/>
      <c r="AIF85" s="21"/>
      <c r="AIG85" s="21"/>
      <c r="AIH85" s="21"/>
      <c r="AII85" s="21"/>
      <c r="AIJ85" s="21"/>
      <c r="AIK85" s="21"/>
      <c r="AIL85" s="21"/>
      <c r="AIM85" s="21"/>
      <c r="AIN85" s="21"/>
      <c r="AIO85" s="21"/>
      <c r="AIP85" s="21"/>
      <c r="AIQ85" s="21"/>
      <c r="AIR85" s="21"/>
      <c r="AIS85" s="21"/>
      <c r="AIT85" s="21"/>
      <c r="AIU85" s="21"/>
      <c r="AIV85" s="21"/>
      <c r="AIW85" s="21"/>
      <c r="AIX85" s="21"/>
      <c r="AIY85" s="21"/>
      <c r="AIZ85" s="21"/>
      <c r="AJA85" s="21"/>
      <c r="AJB85" s="21"/>
      <c r="AJC85" s="21"/>
      <c r="AJD85" s="21"/>
      <c r="AJE85" s="21"/>
      <c r="AJF85" s="21"/>
      <c r="AJG85" s="21"/>
      <c r="AJH85" s="21"/>
      <c r="AJI85" s="21"/>
      <c r="AJJ85" s="21"/>
      <c r="AJK85" s="21"/>
      <c r="AJL85" s="21"/>
      <c r="AJM85" s="21"/>
      <c r="AJN85" s="21"/>
      <c r="AJO85" s="21"/>
      <c r="AJP85" s="21"/>
      <c r="AJQ85" s="21"/>
      <c r="AJR85" s="21"/>
      <c r="AJS85" s="21"/>
      <c r="AJT85" s="21"/>
      <c r="AJU85" s="21"/>
      <c r="AJV85" s="21"/>
      <c r="AJW85" s="21"/>
      <c r="AJX85" s="21"/>
      <c r="AJY85" s="21"/>
      <c r="AJZ85" s="21"/>
      <c r="AKA85" s="21"/>
      <c r="AKB85" s="21"/>
      <c r="AKC85" s="21"/>
      <c r="AKD85" s="21"/>
      <c r="AKE85" s="21"/>
      <c r="AKF85" s="21"/>
      <c r="AKG85" s="21"/>
      <c r="AKH85" s="21"/>
      <c r="AKI85" s="21"/>
      <c r="AKJ85" s="21"/>
      <c r="AKK85" s="21"/>
      <c r="AKL85" s="21"/>
      <c r="AKM85" s="21"/>
      <c r="AKN85" s="21"/>
      <c r="AKO85" s="21"/>
      <c r="AKP85" s="21"/>
      <c r="AKQ85" s="21"/>
      <c r="AKR85" s="21"/>
      <c r="AKS85" s="21"/>
      <c r="AKT85" s="21"/>
      <c r="AKU85" s="21"/>
      <c r="AKV85" s="21"/>
      <c r="AKW85" s="21"/>
      <c r="AKX85" s="21"/>
      <c r="AKY85" s="21"/>
      <c r="AKZ85" s="21"/>
      <c r="ALA85" s="21"/>
      <c r="ALB85" s="21"/>
      <c r="ALC85" s="21"/>
      <c r="ALD85" s="21"/>
      <c r="ALE85" s="21"/>
      <c r="ALF85" s="21"/>
      <c r="ALG85" s="21"/>
      <c r="ALH85" s="21"/>
      <c r="ALI85" s="21"/>
      <c r="ALJ85" s="21"/>
      <c r="ALK85" s="21"/>
      <c r="ALL85" s="21"/>
      <c r="ALM85" s="21"/>
      <c r="ALN85" s="21"/>
      <c r="ALO85" s="21"/>
      <c r="ALP85" s="21"/>
      <c r="ALQ85" s="21"/>
      <c r="ALR85" s="21"/>
      <c r="ALS85" s="21"/>
      <c r="ALT85" s="21"/>
      <c r="ALU85" s="21"/>
      <c r="ALV85" s="21"/>
      <c r="ALW85" s="21"/>
      <c r="ALX85" s="21"/>
      <c r="ALY85" s="21"/>
      <c r="ALZ85" s="21"/>
      <c r="AMA85" s="21"/>
      <c r="AMB85" s="21"/>
      <c r="AMC85" s="21"/>
      <c r="AMD85" s="21"/>
      <c r="AME85" s="21"/>
      <c r="AMF85" s="21"/>
      <c r="AMG85" s="21"/>
      <c r="AMH85" s="21"/>
      <c r="AMI85" s="21"/>
      <c r="AMJ85" s="21"/>
    </row>
    <row r="87" spans="1:1024" ht="12.75" customHeight="1" x14ac:dyDescent="0.15">
      <c r="A87" s="4" t="s">
        <v>36</v>
      </c>
      <c r="D87" s="5"/>
      <c r="E87" s="5"/>
      <c r="F87" s="4"/>
      <c r="I87" s="5"/>
      <c r="L87" s="5"/>
      <c r="M87" s="5"/>
    </row>
    <row r="88" spans="1:1024" x14ac:dyDescent="0.15">
      <c r="A88" s="54" t="s">
        <v>1</v>
      </c>
      <c r="B88" s="54"/>
      <c r="C88" s="54"/>
    </row>
    <row r="89" spans="1:1024" x14ac:dyDescent="0.15">
      <c r="A89" s="56" t="s">
        <v>37</v>
      </c>
      <c r="B89" s="56"/>
      <c r="C89" s="56"/>
      <c r="G89" s="4"/>
      <c r="H89" s="4"/>
      <c r="I89" s="4"/>
      <c r="J89" s="4"/>
      <c r="K89" s="4"/>
      <c r="L89" s="4"/>
    </row>
    <row r="90" spans="1:1024" x14ac:dyDescent="0.15">
      <c r="A90" s="57" t="s">
        <v>3</v>
      </c>
      <c r="B90" s="57"/>
      <c r="C90" s="57"/>
      <c r="D90" s="57"/>
      <c r="G90" s="48" t="s">
        <v>4</v>
      </c>
      <c r="H90" s="48"/>
      <c r="I90" s="48"/>
      <c r="J90" s="49" t="s">
        <v>5</v>
      </c>
      <c r="K90" s="49"/>
      <c r="L90" s="49"/>
    </row>
    <row r="91" spans="1:1024" ht="39.75" customHeight="1" x14ac:dyDescent="0.15">
      <c r="A91" s="41" t="s">
        <v>6</v>
      </c>
      <c r="B91" s="41" t="s">
        <v>7</v>
      </c>
      <c r="C91" s="41" t="s">
        <v>8</v>
      </c>
      <c r="D91" s="51" t="s">
        <v>9</v>
      </c>
      <c r="E91" s="41" t="s">
        <v>10</v>
      </c>
      <c r="F91" s="52" t="s">
        <v>11</v>
      </c>
      <c r="G91" s="40" t="s">
        <v>12</v>
      </c>
      <c r="H91" s="40" t="s">
        <v>13</v>
      </c>
      <c r="I91" s="53" t="s">
        <v>14</v>
      </c>
      <c r="J91" s="40" t="s">
        <v>15</v>
      </c>
      <c r="K91" s="40" t="s">
        <v>16</v>
      </c>
      <c r="L91" s="40" t="s">
        <v>17</v>
      </c>
      <c r="M91" s="39" t="s">
        <v>18</v>
      </c>
    </row>
    <row r="92" spans="1:1024" ht="29.25" customHeight="1" x14ac:dyDescent="0.15">
      <c r="A92" s="41"/>
      <c r="B92" s="41"/>
      <c r="C92" s="41"/>
      <c r="D92" s="41"/>
      <c r="E92" s="41"/>
      <c r="F92" s="52"/>
      <c r="G92" s="40"/>
      <c r="H92" s="40"/>
      <c r="I92" s="53"/>
      <c r="J92" s="40"/>
      <c r="K92" s="40"/>
      <c r="L92" s="40"/>
      <c r="M92" s="40"/>
    </row>
    <row r="93" spans="1:1024" x14ac:dyDescent="0.15">
      <c r="A93" s="54" t="s">
        <v>22</v>
      </c>
      <c r="B93" s="6" t="s">
        <v>20</v>
      </c>
      <c r="C93" s="6"/>
      <c r="D93" s="19"/>
      <c r="E93" s="8"/>
      <c r="F93" s="9"/>
      <c r="G93" s="43">
        <v>56.21</v>
      </c>
      <c r="H93" s="43">
        <v>5.7149999999999999E-2</v>
      </c>
      <c r="I93" s="55">
        <f>G93*(F93+F94)+H93*(D93+D94)</f>
        <v>4162.7631000000001</v>
      </c>
      <c r="J93" s="8"/>
      <c r="K93" s="11"/>
      <c r="L93" s="12"/>
      <c r="M93" s="55">
        <f>I93+L93+L94</f>
        <v>4162.7631000000001</v>
      </c>
    </row>
    <row r="94" spans="1:1024" x14ac:dyDescent="0.15">
      <c r="A94" s="54"/>
      <c r="B94" s="6" t="s">
        <v>21</v>
      </c>
      <c r="C94" s="6">
        <v>1</v>
      </c>
      <c r="D94" s="19">
        <v>49234</v>
      </c>
      <c r="E94" s="8"/>
      <c r="F94" s="9">
        <v>24</v>
      </c>
      <c r="G94" s="43"/>
      <c r="H94" s="43"/>
      <c r="I94" s="55"/>
      <c r="J94" s="8"/>
      <c r="K94" s="11"/>
      <c r="L94" s="12"/>
      <c r="M94" s="55"/>
    </row>
    <row r="95" spans="1:1024" x14ac:dyDescent="0.15">
      <c r="A95" s="54" t="s">
        <v>24</v>
      </c>
      <c r="B95" s="6" t="s">
        <v>20</v>
      </c>
      <c r="C95" s="6"/>
      <c r="D95" s="19"/>
      <c r="E95" s="8"/>
      <c r="F95" s="9"/>
      <c r="G95" s="43">
        <v>9.1299999999999992E-3</v>
      </c>
      <c r="H95" s="43">
        <v>3.7920000000000002E-2</v>
      </c>
      <c r="I95" s="55">
        <f>G95*(E95+E96)+H95*(D95+D96)</f>
        <v>118606.60848</v>
      </c>
      <c r="J95" s="8"/>
      <c r="K95" s="11"/>
      <c r="L95" s="12"/>
      <c r="M95" s="55">
        <f>I95+L95+L96</f>
        <v>118606.60848</v>
      </c>
    </row>
    <row r="96" spans="1:1024" x14ac:dyDescent="0.15">
      <c r="A96" s="54"/>
      <c r="B96" s="6" t="s">
        <v>21</v>
      </c>
      <c r="C96" s="6">
        <v>1</v>
      </c>
      <c r="D96" s="19">
        <v>1368784</v>
      </c>
      <c r="E96" s="8">
        <v>7305840</v>
      </c>
      <c r="F96" s="9">
        <v>24</v>
      </c>
      <c r="G96" s="43"/>
      <c r="H96" s="43"/>
      <c r="I96" s="55"/>
      <c r="J96" s="8"/>
      <c r="K96" s="11"/>
      <c r="L96" s="12"/>
      <c r="M96" s="55"/>
    </row>
    <row r="97" spans="1:23" x14ac:dyDescent="0.15">
      <c r="A97" s="45" t="s">
        <v>25</v>
      </c>
      <c r="B97" s="45"/>
      <c r="C97" s="13">
        <f>SUM(C93:C96)</f>
        <v>2</v>
      </c>
      <c r="D97" s="14">
        <f>SUM(D93:D96)</f>
        <v>1418018</v>
      </c>
      <c r="E97" s="14">
        <f>SUM(E93:E96)</f>
        <v>7305840</v>
      </c>
      <c r="F97" s="15">
        <f>SUM(F93:F96)</f>
        <v>48</v>
      </c>
      <c r="G97" s="44"/>
      <c r="H97" s="44"/>
      <c r="I97" s="16">
        <f>I93+I95</f>
        <v>122769.37157999999</v>
      </c>
      <c r="J97" s="44"/>
      <c r="K97" s="44"/>
      <c r="L97" s="17">
        <f>SUM(L93:L96)</f>
        <v>0</v>
      </c>
      <c r="M97" s="17">
        <f>M93+M95</f>
        <v>122769.37157999999</v>
      </c>
    </row>
    <row r="99" spans="1:23" x14ac:dyDescent="0.15">
      <c r="A99" s="46" t="s">
        <v>32</v>
      </c>
      <c r="B99" s="46"/>
      <c r="C99" s="46"/>
      <c r="D99" s="46"/>
      <c r="G99" s="4"/>
      <c r="H99" s="4"/>
      <c r="I99" s="4"/>
      <c r="J99" s="4"/>
      <c r="K99" s="4"/>
      <c r="L99" s="4"/>
    </row>
    <row r="100" spans="1:23" x14ac:dyDescent="0.15">
      <c r="A100" s="47" t="s">
        <v>38</v>
      </c>
      <c r="B100" s="47"/>
      <c r="C100" s="47"/>
      <c r="D100" s="10"/>
      <c r="G100" s="48" t="s">
        <v>4</v>
      </c>
      <c r="H100" s="48"/>
      <c r="I100" s="48"/>
      <c r="J100" s="49" t="s">
        <v>5</v>
      </c>
      <c r="K100" s="49"/>
      <c r="L100" s="49"/>
    </row>
    <row r="101" spans="1:23" ht="36" customHeight="1" x14ac:dyDescent="0.15">
      <c r="A101" s="41" t="s">
        <v>6</v>
      </c>
      <c r="B101" s="41" t="s">
        <v>7</v>
      </c>
      <c r="C101" s="50"/>
      <c r="D101" s="51" t="s">
        <v>9</v>
      </c>
      <c r="E101" s="41" t="s">
        <v>10</v>
      </c>
      <c r="F101" s="52" t="s">
        <v>11</v>
      </c>
      <c r="G101" s="40" t="s">
        <v>12</v>
      </c>
      <c r="H101" s="40" t="s">
        <v>13</v>
      </c>
      <c r="I101" s="53" t="s">
        <v>14</v>
      </c>
      <c r="J101" s="40" t="s">
        <v>15</v>
      </c>
      <c r="K101" s="40" t="s">
        <v>16</v>
      </c>
      <c r="L101" s="40" t="s">
        <v>17</v>
      </c>
      <c r="M101" s="39" t="s">
        <v>18</v>
      </c>
    </row>
    <row r="102" spans="1:23" ht="36" customHeight="1" x14ac:dyDescent="0.15">
      <c r="A102" s="41"/>
      <c r="B102" s="41"/>
      <c r="C102" s="41"/>
      <c r="D102" s="41"/>
      <c r="E102" s="41"/>
      <c r="F102" s="52"/>
      <c r="G102" s="40"/>
      <c r="H102" s="40"/>
      <c r="I102" s="53"/>
      <c r="J102" s="40"/>
      <c r="K102" s="40"/>
      <c r="L102" s="40"/>
      <c r="M102" s="40"/>
    </row>
    <row r="103" spans="1:23" ht="36.75" customHeight="1" x14ac:dyDescent="0.15">
      <c r="A103" s="41" t="s">
        <v>24</v>
      </c>
      <c r="B103" s="41" t="s">
        <v>21</v>
      </c>
      <c r="C103" s="26" t="s">
        <v>34</v>
      </c>
      <c r="D103" s="26">
        <f>D105*92.24%</f>
        <v>289061.712</v>
      </c>
      <c r="E103" s="26">
        <f>E105*92.24%</f>
        <v>3022003.7760000001</v>
      </c>
      <c r="F103" s="42">
        <v>24</v>
      </c>
      <c r="G103" s="43">
        <v>9.1299999999999992E-3</v>
      </c>
      <c r="H103" s="43">
        <v>3.7920000000000002E-2</v>
      </c>
      <c r="I103" s="8">
        <f>G103*E105+H103*D105</f>
        <v>41795.440799999997</v>
      </c>
      <c r="J103" s="44"/>
      <c r="K103" s="7"/>
      <c r="L103" s="12"/>
      <c r="M103" s="8">
        <f>I103+L103</f>
        <v>41795.440799999997</v>
      </c>
    </row>
    <row r="104" spans="1:23" ht="60" x14ac:dyDescent="0.15">
      <c r="A104" s="41"/>
      <c r="B104" s="41"/>
      <c r="C104" s="26" t="s">
        <v>35</v>
      </c>
      <c r="D104" s="26">
        <f>D105*7.76%</f>
        <v>24318.288</v>
      </c>
      <c r="E104" s="26">
        <f>E105*7.76%</f>
        <v>254236.22400000002</v>
      </c>
      <c r="F104" s="42"/>
      <c r="G104" s="43"/>
      <c r="H104" s="43"/>
      <c r="I104" s="8">
        <v>0</v>
      </c>
      <c r="J104" s="44"/>
      <c r="K104" s="7"/>
      <c r="L104" s="12"/>
      <c r="M104" s="8">
        <f>L104</f>
        <v>0</v>
      </c>
    </row>
    <row r="105" spans="1:23" x14ac:dyDescent="0.15">
      <c r="A105" s="45" t="s">
        <v>25</v>
      </c>
      <c r="B105" s="45"/>
      <c r="C105" s="5"/>
      <c r="D105" s="14">
        <v>313380</v>
      </c>
      <c r="E105" s="14">
        <v>3276240</v>
      </c>
      <c r="F105" s="25">
        <v>24</v>
      </c>
      <c r="G105" s="10"/>
      <c r="H105" s="10"/>
      <c r="I105" s="16">
        <f>I103</f>
        <v>41795.440799999997</v>
      </c>
      <c r="J105" s="44"/>
      <c r="K105" s="44"/>
      <c r="L105" s="27">
        <f>SUM(L103:L104)</f>
        <v>0</v>
      </c>
      <c r="M105" s="28">
        <f>M103+M104</f>
        <v>41795.440799999997</v>
      </c>
    </row>
    <row r="110" spans="1:23" ht="18" x14ac:dyDescent="0.15">
      <c r="A110" s="1" t="s">
        <v>39</v>
      </c>
      <c r="K110" s="37" t="s">
        <v>3</v>
      </c>
      <c r="L110" s="37"/>
      <c r="M110" s="37"/>
    </row>
    <row r="111" spans="1:23" ht="18" x14ac:dyDescent="0.15">
      <c r="K111" s="35" t="s">
        <v>40</v>
      </c>
      <c r="L111" s="35"/>
      <c r="M111" s="30">
        <f>D17+D44+D60+D81+D97+D103</f>
        <v>6309187.9120000005</v>
      </c>
      <c r="N111" s="3"/>
      <c r="O111" s="3"/>
      <c r="P111" s="3"/>
      <c r="Q111" s="3"/>
      <c r="R111" s="3"/>
      <c r="S111" s="3"/>
      <c r="T111" s="3"/>
      <c r="U111" s="3"/>
      <c r="V111" s="3"/>
      <c r="W111" s="3"/>
    </row>
    <row r="112" spans="1:23" ht="18" x14ac:dyDescent="0.15">
      <c r="A112" s="1" t="s">
        <v>41</v>
      </c>
      <c r="K112" s="35" t="s">
        <v>42</v>
      </c>
      <c r="L112" s="35"/>
      <c r="M112" s="31">
        <f>I17+I44+I60+I81+I97+I103</f>
        <v>577286.59396999993</v>
      </c>
    </row>
    <row r="113" spans="11:23" ht="18" x14ac:dyDescent="0.15">
      <c r="K113" s="35" t="s">
        <v>43</v>
      </c>
      <c r="L113" s="35"/>
      <c r="M113" s="32">
        <f>L17+L44+L60+L81+L97+L103</f>
        <v>0</v>
      </c>
    </row>
    <row r="114" spans="11:23" ht="18" x14ac:dyDescent="0.15">
      <c r="K114" s="36" t="s">
        <v>44</v>
      </c>
      <c r="L114" s="36"/>
      <c r="M114" s="33">
        <f>M17+M44+M60+M81+M97+M103</f>
        <v>577286.59396999993</v>
      </c>
    </row>
    <row r="115" spans="11:23" ht="18" x14ac:dyDescent="0.15">
      <c r="K115" s="36" t="s">
        <v>45</v>
      </c>
      <c r="L115" s="36"/>
      <c r="M115" s="33">
        <f>M114*23/100</f>
        <v>132775.91661309998</v>
      </c>
    </row>
    <row r="116" spans="11:23" ht="18" x14ac:dyDescent="0.15">
      <c r="K116" s="36" t="s">
        <v>46</v>
      </c>
      <c r="L116" s="36"/>
      <c r="M116" s="33">
        <f>M114+M115</f>
        <v>710062.51058309991</v>
      </c>
    </row>
    <row r="117" spans="11:23" ht="18" x14ac:dyDescent="0.15">
      <c r="K117" s="38" t="s">
        <v>26</v>
      </c>
      <c r="L117" s="38"/>
      <c r="M117" s="38"/>
    </row>
    <row r="118" spans="11:23" ht="18" x14ac:dyDescent="0.15">
      <c r="K118" s="35" t="s">
        <v>40</v>
      </c>
      <c r="L118" s="35"/>
      <c r="M118" s="30">
        <f>D28+D75+D82+D104</f>
        <v>1395306.6880000001</v>
      </c>
      <c r="N118" s="3"/>
      <c r="O118" s="3"/>
      <c r="P118" s="3"/>
      <c r="Q118" s="3"/>
      <c r="R118" s="3"/>
      <c r="S118" s="3"/>
      <c r="T118" s="3"/>
      <c r="U118" s="3"/>
      <c r="V118" s="3"/>
      <c r="W118" s="3"/>
    </row>
    <row r="119" spans="11:23" ht="18" x14ac:dyDescent="0.15">
      <c r="K119" s="35" t="s">
        <v>42</v>
      </c>
      <c r="L119" s="35"/>
      <c r="M119" s="34">
        <f>I28+I75+I82+I104</f>
        <v>82591.879465999984</v>
      </c>
    </row>
    <row r="120" spans="11:23" ht="18" x14ac:dyDescent="0.15">
      <c r="K120" s="35" t="s">
        <v>43</v>
      </c>
      <c r="L120" s="35"/>
      <c r="M120" s="32">
        <f>L28+L75+L82+L104</f>
        <v>0</v>
      </c>
    </row>
    <row r="121" spans="11:23" ht="18" x14ac:dyDescent="0.15">
      <c r="K121" s="36" t="s">
        <v>44</v>
      </c>
      <c r="L121" s="36"/>
      <c r="M121" s="33">
        <f>M28+M75+M82+M104</f>
        <v>82591.879465999984</v>
      </c>
    </row>
    <row r="122" spans="11:23" ht="18" x14ac:dyDescent="0.15">
      <c r="K122" s="36" t="s">
        <v>45</v>
      </c>
      <c r="L122" s="36"/>
      <c r="M122" s="33">
        <f>M121*23/100</f>
        <v>18996.132277179997</v>
      </c>
    </row>
    <row r="123" spans="11:23" ht="18" x14ac:dyDescent="0.15">
      <c r="K123" s="36" t="s">
        <v>46</v>
      </c>
      <c r="L123" s="36"/>
      <c r="M123" s="33">
        <f>M121+M122</f>
        <v>101588.01174317999</v>
      </c>
    </row>
  </sheetData>
  <mergeCells count="281">
    <mergeCell ref="B2:H2"/>
    <mergeCell ref="A4:C4"/>
    <mergeCell ref="A5:C5"/>
    <mergeCell ref="A6:D6"/>
    <mergeCell ref="G6:I6"/>
    <mergeCell ref="J6:L6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A9:A10"/>
    <mergeCell ref="G9:G10"/>
    <mergeCell ref="H9:H10"/>
    <mergeCell ref="I9:I10"/>
    <mergeCell ref="M9:M10"/>
    <mergeCell ref="A11:A12"/>
    <mergeCell ref="G11:G12"/>
    <mergeCell ref="H11:H12"/>
    <mergeCell ref="I11:I12"/>
    <mergeCell ref="M11:M12"/>
    <mergeCell ref="A13:A14"/>
    <mergeCell ref="G13:G14"/>
    <mergeCell ref="H13:H14"/>
    <mergeCell ref="I13:I14"/>
    <mergeCell ref="M13:M14"/>
    <mergeCell ref="A15:A16"/>
    <mergeCell ref="G15:G16"/>
    <mergeCell ref="H15:H16"/>
    <mergeCell ref="I15:I16"/>
    <mergeCell ref="M15:M16"/>
    <mergeCell ref="A17:B17"/>
    <mergeCell ref="G17:H17"/>
    <mergeCell ref="J17:K17"/>
    <mergeCell ref="A19:C19"/>
    <mergeCell ref="A20:C20"/>
    <mergeCell ref="A21:D21"/>
    <mergeCell ref="G21:I21"/>
    <mergeCell ref="J21:L21"/>
    <mergeCell ref="A22:A23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A24:A25"/>
    <mergeCell ref="G24:G25"/>
    <mergeCell ref="H24:H25"/>
    <mergeCell ref="I24:I25"/>
    <mergeCell ref="M24:M25"/>
    <mergeCell ref="A26:A27"/>
    <mergeCell ref="G26:G27"/>
    <mergeCell ref="H26:H27"/>
    <mergeCell ref="I26:I27"/>
    <mergeCell ref="M26:M27"/>
    <mergeCell ref="A28:B28"/>
    <mergeCell ref="G28:H28"/>
    <mergeCell ref="J28:K28"/>
    <mergeCell ref="A33:C33"/>
    <mergeCell ref="A34:C34"/>
    <mergeCell ref="A35:D35"/>
    <mergeCell ref="G35:I35"/>
    <mergeCell ref="J35:L35"/>
    <mergeCell ref="A36:A37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A38:A39"/>
    <mergeCell ref="G38:G39"/>
    <mergeCell ref="H38:H39"/>
    <mergeCell ref="I38:I39"/>
    <mergeCell ref="M38:M39"/>
    <mergeCell ref="A40:A41"/>
    <mergeCell ref="G40:G41"/>
    <mergeCell ref="H40:H41"/>
    <mergeCell ref="I40:I41"/>
    <mergeCell ref="M40:M41"/>
    <mergeCell ref="A42:A43"/>
    <mergeCell ref="G42:G43"/>
    <mergeCell ref="H42:H43"/>
    <mergeCell ref="I42:I43"/>
    <mergeCell ref="M42:M43"/>
    <mergeCell ref="A44:B44"/>
    <mergeCell ref="G44:H44"/>
    <mergeCell ref="J44:K44"/>
    <mergeCell ref="A49:C49"/>
    <mergeCell ref="A50:C50"/>
    <mergeCell ref="A51:D51"/>
    <mergeCell ref="G51:I51"/>
    <mergeCell ref="J51:L51"/>
    <mergeCell ref="A52:A53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A54:A55"/>
    <mergeCell ref="G54:G55"/>
    <mergeCell ref="H54:H55"/>
    <mergeCell ref="I54:I55"/>
    <mergeCell ref="M54:M55"/>
    <mergeCell ref="A56:A57"/>
    <mergeCell ref="G56:G57"/>
    <mergeCell ref="H56:H57"/>
    <mergeCell ref="I56:I57"/>
    <mergeCell ref="M56:M57"/>
    <mergeCell ref="A58:A59"/>
    <mergeCell ref="G58:G59"/>
    <mergeCell ref="H58:H59"/>
    <mergeCell ref="I58:I59"/>
    <mergeCell ref="M58:M59"/>
    <mergeCell ref="A60:B60"/>
    <mergeCell ref="G60:H60"/>
    <mergeCell ref="J60:K60"/>
    <mergeCell ref="A62:C62"/>
    <mergeCell ref="A63:C63"/>
    <mergeCell ref="A64:D64"/>
    <mergeCell ref="G64:I64"/>
    <mergeCell ref="J64:L64"/>
    <mergeCell ref="A65:A66"/>
    <mergeCell ref="B65:B66"/>
    <mergeCell ref="C65:C66"/>
    <mergeCell ref="D65:D66"/>
    <mergeCell ref="E65:E66"/>
    <mergeCell ref="F65:F66"/>
    <mergeCell ref="G65:G66"/>
    <mergeCell ref="H65:H66"/>
    <mergeCell ref="I65:I66"/>
    <mergeCell ref="J65:J66"/>
    <mergeCell ref="K65:K66"/>
    <mergeCell ref="L65:L66"/>
    <mergeCell ref="M65:M66"/>
    <mergeCell ref="A67:A68"/>
    <mergeCell ref="G67:G68"/>
    <mergeCell ref="H67:H68"/>
    <mergeCell ref="I67:I68"/>
    <mergeCell ref="M67:M68"/>
    <mergeCell ref="A69:A70"/>
    <mergeCell ref="G69:G70"/>
    <mergeCell ref="H69:H70"/>
    <mergeCell ref="I69:I70"/>
    <mergeCell ref="M69:M70"/>
    <mergeCell ref="A71:A72"/>
    <mergeCell ref="G71:G72"/>
    <mergeCell ref="H71:H72"/>
    <mergeCell ref="I71:I72"/>
    <mergeCell ref="M71:M72"/>
    <mergeCell ref="A73:A74"/>
    <mergeCell ref="G73:G74"/>
    <mergeCell ref="H73:H74"/>
    <mergeCell ref="I73:I74"/>
    <mergeCell ref="M73:M74"/>
    <mergeCell ref="A75:B75"/>
    <mergeCell ref="G75:H75"/>
    <mergeCell ref="J75:K75"/>
    <mergeCell ref="A77:D77"/>
    <mergeCell ref="A78:C78"/>
    <mergeCell ref="G78:I78"/>
    <mergeCell ref="J78:L78"/>
    <mergeCell ref="A79:A80"/>
    <mergeCell ref="B79:B80"/>
    <mergeCell ref="C79:C80"/>
    <mergeCell ref="D79:D80"/>
    <mergeCell ref="E79:E80"/>
    <mergeCell ref="F79:F80"/>
    <mergeCell ref="G79:G80"/>
    <mergeCell ref="H79:H80"/>
    <mergeCell ref="I79:I80"/>
    <mergeCell ref="J79:J80"/>
    <mergeCell ref="K79:K80"/>
    <mergeCell ref="L79:L80"/>
    <mergeCell ref="M79:M80"/>
    <mergeCell ref="A81:A82"/>
    <mergeCell ref="B81:B82"/>
    <mergeCell ref="F81:F82"/>
    <mergeCell ref="G81:G82"/>
    <mergeCell ref="H81:H82"/>
    <mergeCell ref="J81:J82"/>
    <mergeCell ref="A83:B83"/>
    <mergeCell ref="J83:K83"/>
    <mergeCell ref="A88:C88"/>
    <mergeCell ref="A89:C89"/>
    <mergeCell ref="A90:D90"/>
    <mergeCell ref="G90:I90"/>
    <mergeCell ref="J90:L90"/>
    <mergeCell ref="A91:A92"/>
    <mergeCell ref="B91:B92"/>
    <mergeCell ref="C91:C92"/>
    <mergeCell ref="D91:D92"/>
    <mergeCell ref="E91:E92"/>
    <mergeCell ref="F91:F92"/>
    <mergeCell ref="G91:G92"/>
    <mergeCell ref="H91:H92"/>
    <mergeCell ref="I91:I92"/>
    <mergeCell ref="J91:J92"/>
    <mergeCell ref="K91:K92"/>
    <mergeCell ref="L91:L92"/>
    <mergeCell ref="M91:M92"/>
    <mergeCell ref="A93:A94"/>
    <mergeCell ref="G93:G94"/>
    <mergeCell ref="H93:H94"/>
    <mergeCell ref="I93:I94"/>
    <mergeCell ref="M93:M94"/>
    <mergeCell ref="A95:A96"/>
    <mergeCell ref="G95:G96"/>
    <mergeCell ref="H95:H96"/>
    <mergeCell ref="I95:I96"/>
    <mergeCell ref="M95:M96"/>
    <mergeCell ref="A97:B97"/>
    <mergeCell ref="G97:H97"/>
    <mergeCell ref="J97:K97"/>
    <mergeCell ref="A99:D99"/>
    <mergeCell ref="A100:C100"/>
    <mergeCell ref="G100:I100"/>
    <mergeCell ref="J100:L100"/>
    <mergeCell ref="A101:A102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K101:K102"/>
    <mergeCell ref="L101:L102"/>
    <mergeCell ref="M101:M102"/>
    <mergeCell ref="A103:A104"/>
    <mergeCell ref="B103:B104"/>
    <mergeCell ref="F103:F104"/>
    <mergeCell ref="G103:G104"/>
    <mergeCell ref="H103:H104"/>
    <mergeCell ref="J103:J104"/>
    <mergeCell ref="A105:B105"/>
    <mergeCell ref="J105:K105"/>
    <mergeCell ref="K119:L119"/>
    <mergeCell ref="K120:L120"/>
    <mergeCell ref="K121:L121"/>
    <mergeCell ref="K122:L122"/>
    <mergeCell ref="K123:L123"/>
    <mergeCell ref="K110:M110"/>
    <mergeCell ref="K111:L111"/>
    <mergeCell ref="K112:L112"/>
    <mergeCell ref="K113:L113"/>
    <mergeCell ref="K114:L114"/>
    <mergeCell ref="K115:L115"/>
    <mergeCell ref="K116:L116"/>
    <mergeCell ref="K117:M117"/>
    <mergeCell ref="K118:L118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623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cp:keywords/>
  <dc:description/>
  <cp:lastModifiedBy>Roman Bartyzel</cp:lastModifiedBy>
  <cp:revision>496</cp:revision>
  <dcterms:created xsi:type="dcterms:W3CDTF">2022-08-11T08:27:19Z</dcterms:created>
  <dcterms:modified xsi:type="dcterms:W3CDTF">2025-03-04T10:29:39Z</dcterms:modified>
  <cp:category/>
  <dc:language>pl-PL</dc:language>
</cp:coreProperties>
</file>