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K powyzej 30 tys €\2025\6 Dostawa energii PZP\swz wersja word\"/>
    </mc:Choice>
  </mc:AlternateContent>
  <xr:revisionPtr revIDLastSave="0" documentId="13_ncr:1_{DE9827C8-AFBD-4756-9316-5D45C14390B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ał.1" sheetId="1" state="hidden" r:id="rId1"/>
    <sheet name="załącznik nr2" sheetId="2" r:id="rId2"/>
  </sheets>
  <externalReferences>
    <externalReference r:id="rId3"/>
  </externalReferences>
  <definedNames>
    <definedName name="_xlnm.Print_Area" localSheetId="0">zał.1!$A$1:$P$282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13" i="2"/>
  <c r="E13" i="2"/>
  <c r="B12" i="2"/>
  <c r="B11" i="2"/>
  <c r="B38" i="2" l="1"/>
  <c r="B20" i="2" l="1"/>
  <c r="B21" i="2" s="1"/>
  <c r="E11" i="2" l="1"/>
  <c r="F11" i="2" s="1"/>
  <c r="E20" i="2"/>
  <c r="F20" i="2" s="1"/>
  <c r="B29" i="2" l="1"/>
  <c r="E29" i="2" s="1"/>
  <c r="F29" i="2" s="1"/>
  <c r="E38" i="2"/>
  <c r="E21" i="2"/>
  <c r="F21" i="2" s="1"/>
  <c r="F22" i="2" s="1"/>
  <c r="H281" i="1"/>
  <c r="F280" i="1"/>
  <c r="F279" i="1"/>
  <c r="F282" i="1"/>
  <c r="F281" i="1" s="1"/>
  <c r="B30" i="2" l="1"/>
  <c r="E30" i="2" s="1"/>
  <c r="F30" i="2" s="1"/>
  <c r="F31" i="2" s="1"/>
  <c r="F39" i="2"/>
  <c r="E39" i="2"/>
  <c r="E22" i="2"/>
  <c r="E12" i="2"/>
  <c r="E281" i="1"/>
  <c r="E280" i="1"/>
  <c r="E279" i="1"/>
  <c r="E282" i="1" s="1"/>
  <c r="E31" i="2" l="1"/>
  <c r="F12" i="2"/>
</calcChain>
</file>

<file path=xl/sharedStrings.xml><?xml version="1.0" encoding="utf-8"?>
<sst xmlns="http://schemas.openxmlformats.org/spreadsheetml/2006/main" count="2829" uniqueCount="951">
  <si>
    <t>Adres punktu poboru energii elektrycznej</t>
  </si>
  <si>
    <t>Nr PPE</t>
  </si>
  <si>
    <t>Planowana data rozpoczęcia sprzedaży</t>
  </si>
  <si>
    <t>Nr lokalu</t>
  </si>
  <si>
    <t>Kod pocztowy</t>
  </si>
  <si>
    <t>Poczta</t>
  </si>
  <si>
    <t>Gmina</t>
  </si>
  <si>
    <t>Miejscowość</t>
  </si>
  <si>
    <t>kWh</t>
  </si>
  <si>
    <t>69c</t>
  </si>
  <si>
    <t>33-170</t>
  </si>
  <si>
    <t>Tuchów</t>
  </si>
  <si>
    <t>33-190</t>
  </si>
  <si>
    <t>Ciężkowice</t>
  </si>
  <si>
    <t>Cięzkowice</t>
  </si>
  <si>
    <t>Bogoniowice</t>
  </si>
  <si>
    <t>Burzyn</t>
  </si>
  <si>
    <t>Lubaszowa</t>
  </si>
  <si>
    <t>Dąbrówka Tuchowska</t>
  </si>
  <si>
    <t>33-160</t>
  </si>
  <si>
    <t>Ryglice</t>
  </si>
  <si>
    <t>Kąśna Dolna</t>
  </si>
  <si>
    <t>33-159</t>
  </si>
  <si>
    <t>Zalasowa</t>
  </si>
  <si>
    <t>33-161</t>
  </si>
  <si>
    <t>Kowalowa</t>
  </si>
  <si>
    <t>Joniny</t>
  </si>
  <si>
    <t>Bistuszowa</t>
  </si>
  <si>
    <t>Uniszowa</t>
  </si>
  <si>
    <t>33-180</t>
  </si>
  <si>
    <t>Gromnik</t>
  </si>
  <si>
    <t>Rzepiennik Marciszewsi</t>
  </si>
  <si>
    <t>33-163</t>
  </si>
  <si>
    <t>Rzepiennik Strzyżewski</t>
  </si>
  <si>
    <t>Rzpiennik Strzyżewski</t>
  </si>
  <si>
    <t>33-172</t>
  </si>
  <si>
    <t>Siedliska</t>
  </si>
  <si>
    <t>33-191</t>
  </si>
  <si>
    <t>Jastrzębia</t>
  </si>
  <si>
    <t>Kąśna Górna</t>
  </si>
  <si>
    <t>Kąsna Górna</t>
  </si>
  <si>
    <t>Rzpiennik Biskupi</t>
  </si>
  <si>
    <t>33-162</t>
  </si>
  <si>
    <t>Lubcza</t>
  </si>
  <si>
    <t>Piotrkowice</t>
  </si>
  <si>
    <t>Meszna Opacka</t>
  </si>
  <si>
    <t>33-173</t>
  </si>
  <si>
    <t>Jodłówka Tuchowska</t>
  </si>
  <si>
    <t>dz.380/2</t>
  </si>
  <si>
    <t>Nazwa PPE</t>
  </si>
  <si>
    <t>Lp.</t>
  </si>
  <si>
    <t>1 OSC Oczyszczalnia ścieków</t>
  </si>
  <si>
    <t>2 OSC Oczyszczalnia ścieków</t>
  </si>
  <si>
    <t>3 OSB Oczyszczalnia ścieków</t>
  </si>
  <si>
    <t>4 PST Przepompownia ścieków</t>
  </si>
  <si>
    <t>5 PST Przepompownia ścieków</t>
  </si>
  <si>
    <t>6 PST Przepompownia ścieków</t>
  </si>
  <si>
    <t>Kontner sanitarny</t>
  </si>
  <si>
    <t>7 PST Przepompownia ścieków</t>
  </si>
  <si>
    <t>8 PST Przepompownia ścieków</t>
  </si>
  <si>
    <t>9 PST Przepompownia ścieków</t>
  </si>
  <si>
    <t>10 PST Przepompownia ścieków</t>
  </si>
  <si>
    <t>11 PST Przepompownia ścieków</t>
  </si>
  <si>
    <t>12 PST Przepompownia ścieków</t>
  </si>
  <si>
    <t>13 PST Przepompownia ścieków</t>
  </si>
  <si>
    <t>14 PST Przepompownia ścieków</t>
  </si>
  <si>
    <t>15 PSR Przepompownia ścieków</t>
  </si>
  <si>
    <t>16 PSR Przepompownia ścieków</t>
  </si>
  <si>
    <t>17 PSR Przepompownia ścieków</t>
  </si>
  <si>
    <t>18 PSR Przepompownia ścieków</t>
  </si>
  <si>
    <t>20 PSR Przepompownia ścieków</t>
  </si>
  <si>
    <t>21 PSR Przepompownia ścieków</t>
  </si>
  <si>
    <t>22 PSR Przepompownia ścieków</t>
  </si>
  <si>
    <t>23 PSR Przepompownia ścieków</t>
  </si>
  <si>
    <t>24 PSC Przepompownia ścieków</t>
  </si>
  <si>
    <t>25 PSC Przepompownia ścieków</t>
  </si>
  <si>
    <t>26 PSC Przepompownia ścieków</t>
  </si>
  <si>
    <t>27 PSC Przepompownia ścieków</t>
  </si>
  <si>
    <t>28 PSC Przepompownia ścieków</t>
  </si>
  <si>
    <t>29 PSC Przepompownia ścieków</t>
  </si>
  <si>
    <t>30 PSC Przepompownia ścieków</t>
  </si>
  <si>
    <t>31 PSC Przepompownia ścieków</t>
  </si>
  <si>
    <t>32 PSC Przepompownia ścieków</t>
  </si>
  <si>
    <t>34 PSR Przepompownia ścieków</t>
  </si>
  <si>
    <t>35 PSR Przepompownia ścieków</t>
  </si>
  <si>
    <t>36 PSR Przepompownia ścieków</t>
  </si>
  <si>
    <t>37 PSR Przepompownia ścieków</t>
  </si>
  <si>
    <t>38 PSR Przepompownia ścieków</t>
  </si>
  <si>
    <t>39 PSR Przepompownia ścieków</t>
  </si>
  <si>
    <t>40 PSR Przepompownia ścieków</t>
  </si>
  <si>
    <t>41 PSR Przepompownia ścieków</t>
  </si>
  <si>
    <t>42 PSR Przepompownia ścieków</t>
  </si>
  <si>
    <t>43 PSR Przepompownia ścieków</t>
  </si>
  <si>
    <t>44 PSR Przepompownia ścieków</t>
  </si>
  <si>
    <t>45 PSR Przepompownia ścieków</t>
  </si>
  <si>
    <t>46 PSR Przepompownia ścieków</t>
  </si>
  <si>
    <t>47 PSR Przepompownia ścieków</t>
  </si>
  <si>
    <t>48 PSR Przepompownia ścieków</t>
  </si>
  <si>
    <t>49 PSR Przepompownia ścieków</t>
  </si>
  <si>
    <t>50 PSR Przepompownia ścieków</t>
  </si>
  <si>
    <t>51 PSR Przepompownia ścieków</t>
  </si>
  <si>
    <t>52 PSR Przepompownia ścieków</t>
  </si>
  <si>
    <t>53 PSR Przepompownia ścieków</t>
  </si>
  <si>
    <t>54 PSRz Przepompownia ścieków</t>
  </si>
  <si>
    <t>55 PSRz Przepompownia ścieków</t>
  </si>
  <si>
    <t>56 PSRz Przepompownia ścieków</t>
  </si>
  <si>
    <t>57 PSRz Przepompownia ścieków</t>
  </si>
  <si>
    <t>58 PSRz Przepompownia ścieków</t>
  </si>
  <si>
    <t>59 PSRz Przepompownia ścieków</t>
  </si>
  <si>
    <t>60 PSRz Przepompownia ścieków</t>
  </si>
  <si>
    <t>61 PSRz Przepompownia ścieków</t>
  </si>
  <si>
    <t>62 PSRz Przepompownia ścieków</t>
  </si>
  <si>
    <t>63 PSRz Przepompownia ścieków</t>
  </si>
  <si>
    <t>64 PSRz Przepompownia ścieków</t>
  </si>
  <si>
    <t>65 PSRz Przepompownia ścieków</t>
  </si>
  <si>
    <t>66 PSRz Przepompownia ścieków</t>
  </si>
  <si>
    <t>67 PSRz Przepompownia ścieków</t>
  </si>
  <si>
    <t>68 PSRz Przepompownia ścieków</t>
  </si>
  <si>
    <t>69 PSRz Przepompownia ścieków</t>
  </si>
  <si>
    <t>70 PSRz Przepompownia ścieków</t>
  </si>
  <si>
    <t>71 PSRz Przepompownia ścieków</t>
  </si>
  <si>
    <t>72 PSRz Przepompownia ścieków</t>
  </si>
  <si>
    <t>73 PSRz Przepompownia ścieków</t>
  </si>
  <si>
    <t>74 PSRz Przepompownia ścieków</t>
  </si>
  <si>
    <t>75 PSRz Przepompownia ścieków</t>
  </si>
  <si>
    <t>76 PSC Przepompownia ścieków</t>
  </si>
  <si>
    <t>77 PST Przepompownia ścieków</t>
  </si>
  <si>
    <t>78 PST Przepompownia ścieków</t>
  </si>
  <si>
    <t>79 PST Przepompownia ścieków</t>
  </si>
  <si>
    <t>80 PST Przepompownia ścieków</t>
  </si>
  <si>
    <t>81 PST Przepompownia ścieków</t>
  </si>
  <si>
    <t>82 PST Przepompownia ścieków</t>
  </si>
  <si>
    <t>83 PSC Przepompownia ścieków</t>
  </si>
  <si>
    <t>84 PSC Przepompownia ścieków</t>
  </si>
  <si>
    <t>85 PSC Przepompownia ścieków</t>
  </si>
  <si>
    <t>86 PSC Przepompownia ścieków</t>
  </si>
  <si>
    <t>87 PSC Przepompownia ścieków</t>
  </si>
  <si>
    <t>88 PSC Przepompownia ścieków</t>
  </si>
  <si>
    <t>90 RSRz Przepompownia ścieków</t>
  </si>
  <si>
    <t>91 PSRz Przepompownia ścieków</t>
  </si>
  <si>
    <t>92 PSRz Przepompownia ścieków</t>
  </si>
  <si>
    <t>93 PSRz Przepompownia ścieków</t>
  </si>
  <si>
    <t>94 PSRz Przepompownia ścieków</t>
  </si>
  <si>
    <t>95 PSRz Przepompownia ścieków</t>
  </si>
  <si>
    <t>96 PSRz Przepompownia ścieków</t>
  </si>
  <si>
    <t>97 PSRz Przepompownia ścieków</t>
  </si>
  <si>
    <t>98 PSRz Przepompownia ścieków</t>
  </si>
  <si>
    <t>99 PSRz Przepompownia ścieków</t>
  </si>
  <si>
    <t>100 PSRz Przepompownia ścieków</t>
  </si>
  <si>
    <t>101 PSRz Przepompownia ścieków</t>
  </si>
  <si>
    <t>102 PSRz Przepompownia ścieków</t>
  </si>
  <si>
    <t>103 PSRz Przepompownia ścieków</t>
  </si>
  <si>
    <t>104 PSRz Przepompownia ścieków</t>
  </si>
  <si>
    <t>105 PSRz Przepompownia ścieków</t>
  </si>
  <si>
    <t>106 PSRz Przepompownia ścieków</t>
  </si>
  <si>
    <t>107 PSRz Przepompownia ścieków</t>
  </si>
  <si>
    <t>108 PSRz Przepompownia ścieków</t>
  </si>
  <si>
    <t>109 PSR Przepompownia ścieków</t>
  </si>
  <si>
    <t>110 PSR Przepompownia ścieków</t>
  </si>
  <si>
    <t>111 PSR Przepompownia ścieków</t>
  </si>
  <si>
    <t>112 PSR Przepompownia ścieków</t>
  </si>
  <si>
    <t>114 PSR Przepompownia ścieków</t>
  </si>
  <si>
    <t>115 PSR Przepompownia ścieków</t>
  </si>
  <si>
    <t>117 PSR Przepompownia ścieków</t>
  </si>
  <si>
    <t>118 PSR Przepompownia ścieków</t>
  </si>
  <si>
    <t>119 PSR Przepompownia ścieków</t>
  </si>
  <si>
    <t>120 PSR Przepompownia ścieków</t>
  </si>
  <si>
    <t>121 PSR Przepompownia ścieków</t>
  </si>
  <si>
    <t>122 PSR Przepompownia ścieków</t>
  </si>
  <si>
    <t>200 SUL Stacja uzdatniania wody</t>
  </si>
  <si>
    <t>201 SUC Stacja uzdatniania wody</t>
  </si>
  <si>
    <t>202 PWT Zbiornik wody</t>
  </si>
  <si>
    <t>203 PWT Pompownia wody</t>
  </si>
  <si>
    <t>204 PWT Pompownia wody</t>
  </si>
  <si>
    <t>205 PWT Hydrofornia</t>
  </si>
  <si>
    <t>206 PWT Hydrofornia</t>
  </si>
  <si>
    <t>207 PWT Pompownia wody</t>
  </si>
  <si>
    <t>208 PWT Pompownia wody</t>
  </si>
  <si>
    <t>209 PWT Pompownia wody</t>
  </si>
  <si>
    <t>210 PWT Pompownia wody</t>
  </si>
  <si>
    <t>211 PWT Hydrofornia</t>
  </si>
  <si>
    <t>212 PWT Pompownia wody</t>
  </si>
  <si>
    <t>213 PWT Hydrofornia</t>
  </si>
  <si>
    <t>214 PWRz Pompownia wody</t>
  </si>
  <si>
    <t>215 PWR Pompownia wody</t>
  </si>
  <si>
    <t>216 PWR Pompownia wody</t>
  </si>
  <si>
    <t>217 PWR Zbiorniki wody + hydrofornia</t>
  </si>
  <si>
    <t>219 PWC Pompownia wody</t>
  </si>
  <si>
    <t>220 PWT Pompownia wody</t>
  </si>
  <si>
    <t>221 PWT Zbiornik wody</t>
  </si>
  <si>
    <t>222 PWC Zbiornik wody</t>
  </si>
  <si>
    <t>223 PWR Pompownia wody</t>
  </si>
  <si>
    <t>224 PWR Hydrofornia</t>
  </si>
  <si>
    <t>225 PWR Hydrofornia</t>
  </si>
  <si>
    <t>Grupa taryfowa</t>
  </si>
  <si>
    <t>B23</t>
  </si>
  <si>
    <t>C22b</t>
  </si>
  <si>
    <t>C12a</t>
  </si>
  <si>
    <t>123 PSR Przepompownia ścieków</t>
  </si>
  <si>
    <t>dz. 1665</t>
  </si>
  <si>
    <t>ul. Jana III Sobieskiego</t>
  </si>
  <si>
    <t>ul. Równa</t>
  </si>
  <si>
    <t>m. Bogoniowice</t>
  </si>
  <si>
    <t>dz. 380/15</t>
  </si>
  <si>
    <t>ul. Kolejowa</t>
  </si>
  <si>
    <t>dz. 1815/4</t>
  </si>
  <si>
    <t>ul. Ryglicka</t>
  </si>
  <si>
    <t>dz. 762/1</t>
  </si>
  <si>
    <t>ul. Drelicharza</t>
  </si>
  <si>
    <t>dz. 545/5</t>
  </si>
  <si>
    <t>ul. Rynek</t>
  </si>
  <si>
    <t>dz. 1566/3</t>
  </si>
  <si>
    <t xml:space="preserve">m. Burzyn </t>
  </si>
  <si>
    <t>m. Lubaszowa</t>
  </si>
  <si>
    <t>m. Dąbrówka Tuchowska</t>
  </si>
  <si>
    <t>dz. 14/7</t>
  </si>
  <si>
    <t>m. Burzyn</t>
  </si>
  <si>
    <t>dz. 136/5</t>
  </si>
  <si>
    <t>dz. 284/1</t>
  </si>
  <si>
    <t>dz. 208</t>
  </si>
  <si>
    <t>dz. 960/12</t>
  </si>
  <si>
    <t>dz. 2067/4</t>
  </si>
  <si>
    <t>dz. 245/3</t>
  </si>
  <si>
    <t>ul. Długa</t>
  </si>
  <si>
    <t>dz. 67/32</t>
  </si>
  <si>
    <t>ul. Zakątna</t>
  </si>
  <si>
    <t>dz. 651/1</t>
  </si>
  <si>
    <t>ul. Łokietka</t>
  </si>
  <si>
    <t>dz. 1280/4</t>
  </si>
  <si>
    <t>ul. K. Wielkiego</t>
  </si>
  <si>
    <t>dz. 830</t>
  </si>
  <si>
    <t>ul. Polna "I"</t>
  </si>
  <si>
    <t>dz. 840</t>
  </si>
  <si>
    <t>ul. Tarnowska</t>
  </si>
  <si>
    <t>dz. 618/1</t>
  </si>
  <si>
    <t>ul. Tuchowska</t>
  </si>
  <si>
    <t>dz. 540/2</t>
  </si>
  <si>
    <t>ul. Piastowska</t>
  </si>
  <si>
    <t>dz. 341</t>
  </si>
  <si>
    <t>ul. Widok</t>
  </si>
  <si>
    <t>dz. 965/15</t>
  </si>
  <si>
    <t>ul. Różana</t>
  </si>
  <si>
    <t>dz. 933/28</t>
  </si>
  <si>
    <t>ul. Krynicka</t>
  </si>
  <si>
    <t>dz. 950/3</t>
  </si>
  <si>
    <t>ul. Boczna</t>
  </si>
  <si>
    <t>dz. 613/9</t>
  </si>
  <si>
    <t>m. Kąśna Dolna</t>
  </si>
  <si>
    <t>dz. 397/4</t>
  </si>
  <si>
    <t>dz. 397/3</t>
  </si>
  <si>
    <t>m. Kowalowa</t>
  </si>
  <si>
    <t>dz. 181/2</t>
  </si>
  <si>
    <t>dz. 141/4</t>
  </si>
  <si>
    <t>dz. 1379/1</t>
  </si>
  <si>
    <t>ul. Sportowa</t>
  </si>
  <si>
    <t>dz. 2104/3</t>
  </si>
  <si>
    <t>ul. Brońka Jana</t>
  </si>
  <si>
    <t>dz. 2175</t>
  </si>
  <si>
    <t>dz. 2478/2</t>
  </si>
  <si>
    <t>dz. 2573/2</t>
  </si>
  <si>
    <t>dz. 3070/2</t>
  </si>
  <si>
    <t>dz. 319</t>
  </si>
  <si>
    <t>dz. 375/8</t>
  </si>
  <si>
    <t>dz. 293/2</t>
  </si>
  <si>
    <t>dz. 314/2</t>
  </si>
  <si>
    <t>m. Joniny</t>
  </si>
  <si>
    <t>m. Bistuszowa</t>
  </si>
  <si>
    <t>m. Uniszowa</t>
  </si>
  <si>
    <t>dz. 172</t>
  </si>
  <si>
    <t>ul. Łyczków</t>
  </si>
  <si>
    <t>dz. 537/7</t>
  </si>
  <si>
    <t>dz. 193/2</t>
  </si>
  <si>
    <t>dz. 206/6</t>
  </si>
  <si>
    <t>dz. 142/2</t>
  </si>
  <si>
    <t>dz. 262/2</t>
  </si>
  <si>
    <t>dz. 890/2</t>
  </si>
  <si>
    <t>dz. 913</t>
  </si>
  <si>
    <t>dz. 139/8</t>
  </si>
  <si>
    <t>dz. 176/5</t>
  </si>
  <si>
    <t>ul. 11 Listopada</t>
  </si>
  <si>
    <t>dz. 1258/2</t>
  </si>
  <si>
    <t>dz. 1268/2</t>
  </si>
  <si>
    <t>m. Rzepiennik Marciszewsi</t>
  </si>
  <si>
    <t>dz. 354/7</t>
  </si>
  <si>
    <t>dz. 143/2</t>
  </si>
  <si>
    <t>m. Rzpiennik Strzyżewski</t>
  </si>
  <si>
    <t>dz. 5/4</t>
  </si>
  <si>
    <t>dz. 73/10</t>
  </si>
  <si>
    <t>dz. 464/4</t>
  </si>
  <si>
    <t>dz. 1404/8</t>
  </si>
  <si>
    <t>dz. 508/2</t>
  </si>
  <si>
    <t>dz. 600/4</t>
  </si>
  <si>
    <t>dz. 2053/1</t>
  </si>
  <si>
    <t>dz. 731/8</t>
  </si>
  <si>
    <t>dz. 734/6</t>
  </si>
  <si>
    <t>dz. 861/8</t>
  </si>
  <si>
    <t>dz. 1646/8</t>
  </si>
  <si>
    <t>dz. 1819/2</t>
  </si>
  <si>
    <t>dz. 1852/8</t>
  </si>
  <si>
    <t>dz. 1178/2</t>
  </si>
  <si>
    <t>dz. 1292/5</t>
  </si>
  <si>
    <t>dz. 2011</t>
  </si>
  <si>
    <t>Rzepiennik Biskupi</t>
  </si>
  <si>
    <t>m. Rzepiennik Biskupi</t>
  </si>
  <si>
    <t>m. Siedliska</t>
  </si>
  <si>
    <t>m. Jastrzębia</t>
  </si>
  <si>
    <t>m. Kąśna Górna</t>
  </si>
  <si>
    <t>dz. 146/4</t>
  </si>
  <si>
    <t>dz. 138/2</t>
  </si>
  <si>
    <t>m. Tursko</t>
  </si>
  <si>
    <t>dz. 114/2</t>
  </si>
  <si>
    <t>Tursko</t>
  </si>
  <si>
    <t>ul Brzozówki</t>
  </si>
  <si>
    <t>dz. 2066/1</t>
  </si>
  <si>
    <t>dz. 948/2</t>
  </si>
  <si>
    <t>dz. 657/1</t>
  </si>
  <si>
    <t>dz. 609/1</t>
  </si>
  <si>
    <t>dz. 483/2</t>
  </si>
  <si>
    <t>dz. 349/2</t>
  </si>
  <si>
    <t>dz. 624</t>
  </si>
  <si>
    <t>m. Rzpiennik Biskupi</t>
  </si>
  <si>
    <t>dz. 390/2</t>
  </si>
  <si>
    <t>dz. 436/7</t>
  </si>
  <si>
    <t>dz. 260/5</t>
  </si>
  <si>
    <t>dz. 280/2</t>
  </si>
  <si>
    <t>dz. 337/11</t>
  </si>
  <si>
    <t>dz. 117/1</t>
  </si>
  <si>
    <t>dz. 114/1</t>
  </si>
  <si>
    <t>dz. 205</t>
  </si>
  <si>
    <t>dz. 184/12</t>
  </si>
  <si>
    <t>dz. 285</t>
  </si>
  <si>
    <t>dz. 189/1</t>
  </si>
  <si>
    <t>dz. 377/5</t>
  </si>
  <si>
    <t>dz. 379/3</t>
  </si>
  <si>
    <t>dz. 537/2</t>
  </si>
  <si>
    <t>dz. 781</t>
  </si>
  <si>
    <t>dz. 795/2</t>
  </si>
  <si>
    <t>dz. 608/1</t>
  </si>
  <si>
    <t>dz. 966</t>
  </si>
  <si>
    <t>dz. 884/2</t>
  </si>
  <si>
    <t>dz. 982/2</t>
  </si>
  <si>
    <t>dz. 1123/9</t>
  </si>
  <si>
    <t>dz. 1429</t>
  </si>
  <si>
    <t>dz. 1585/2</t>
  </si>
  <si>
    <t>dz. 1274/2</t>
  </si>
  <si>
    <t>dz. 1763</t>
  </si>
  <si>
    <t>116 PSR Przepompownia ścieków</t>
  </si>
  <si>
    <t>m. Lubcza</t>
  </si>
  <si>
    <t>dz. 360/3</t>
  </si>
  <si>
    <t>ul. Podkarpacka</t>
  </si>
  <si>
    <t>dz. 836/2</t>
  </si>
  <si>
    <t>ul. Norwida</t>
  </si>
  <si>
    <t>dz. 2499/4</t>
  </si>
  <si>
    <t>dz. 3074/7</t>
  </si>
  <si>
    <t>dz. 1605</t>
  </si>
  <si>
    <t>dz. 1071</t>
  </si>
  <si>
    <t>dz. 1684/2</t>
  </si>
  <si>
    <t>dz. 1973/4</t>
  </si>
  <si>
    <t>dz. 1959</t>
  </si>
  <si>
    <t>dz. 1996</t>
  </si>
  <si>
    <t>dz. 2301/2</t>
  </si>
  <si>
    <t>dz. 1939/2</t>
  </si>
  <si>
    <t>dz. 1921</t>
  </si>
  <si>
    <t>dz. 114</t>
  </si>
  <si>
    <t>dz. 97</t>
  </si>
  <si>
    <t>dz. 1227/2</t>
  </si>
  <si>
    <t>m. Piotrkowice</t>
  </si>
  <si>
    <t>m. Meszna Opacka</t>
  </si>
  <si>
    <t>dz. 957/3; 957/4; 957/5; 957/6</t>
  </si>
  <si>
    <t>dz. 839; 838; 153/2; 153/5</t>
  </si>
  <si>
    <t>ul. Leśna</t>
  </si>
  <si>
    <t>dz. 2044/1</t>
  </si>
  <si>
    <t>dz. 335</t>
  </si>
  <si>
    <t>dz. 35/1</t>
  </si>
  <si>
    <t>dz. 482/1</t>
  </si>
  <si>
    <t>dz. 549/1</t>
  </si>
  <si>
    <t>dz. 320/4</t>
  </si>
  <si>
    <t>dz. 562/4</t>
  </si>
  <si>
    <t>dz. 924/13</t>
  </si>
  <si>
    <t>dz. 1151/62</t>
  </si>
  <si>
    <t>dz. 1175/1</t>
  </si>
  <si>
    <t>dz. 1091/2</t>
  </si>
  <si>
    <t>ul. Wołowa</t>
  </si>
  <si>
    <t>dz. 1907/1</t>
  </si>
  <si>
    <t>m. Rzepinnik Strzyżewski</t>
  </si>
  <si>
    <t>dz. 1976/1</t>
  </si>
  <si>
    <t>dz. 184/10</t>
  </si>
  <si>
    <t>ul. Boratyńskiego</t>
  </si>
  <si>
    <t>dz. 491/33</t>
  </si>
  <si>
    <t>dz. 586/2</t>
  </si>
  <si>
    <t>dz. 108/2</t>
  </si>
  <si>
    <t>dz. 1595/2</t>
  </si>
  <si>
    <t>dz. 1745/1</t>
  </si>
  <si>
    <t>ul. Łuczkiewiczów</t>
  </si>
  <si>
    <t>dz. 1027/2</t>
  </si>
  <si>
    <t>dz. 275</t>
  </si>
  <si>
    <t>Ulica / msc.</t>
  </si>
  <si>
    <t>Nr budynku / działka</t>
  </si>
  <si>
    <t>125 PSRz Przepompownia ścieków</t>
  </si>
  <si>
    <t>126 PSRz Przepompownia ścieków</t>
  </si>
  <si>
    <t>127 PSRz Przepompownia ścieków</t>
  </si>
  <si>
    <t>128 PSRz Przepompownia ścieków</t>
  </si>
  <si>
    <t>129 PSRz Przepompownia ścieków</t>
  </si>
  <si>
    <t>130 PSRz Przepompownia ścieków</t>
  </si>
  <si>
    <t>131 PSRz Przepompownia ścieków</t>
  </si>
  <si>
    <t>132 PSRz Przepompownia ścieków</t>
  </si>
  <si>
    <t>133 PSRz Przepompownia ścieków</t>
  </si>
  <si>
    <t>134 PSRz Przepompownia ścieków</t>
  </si>
  <si>
    <t>135 PSRz Przepompownia ścieków</t>
  </si>
  <si>
    <t>136 PSRz Przepompownia ścieków</t>
  </si>
  <si>
    <t>137 PSRz Przepompownia ścieków</t>
  </si>
  <si>
    <t>m. Rzepiennik Suchy</t>
  </si>
  <si>
    <t>m. Olszyny</t>
  </si>
  <si>
    <t>dz. 1976</t>
  </si>
  <si>
    <t>dz. 235/2</t>
  </si>
  <si>
    <t>dz. 1148/5</t>
  </si>
  <si>
    <t>dz. 940</t>
  </si>
  <si>
    <t>dz. 989/3</t>
  </si>
  <si>
    <t>dz. 1374</t>
  </si>
  <si>
    <t>dz. 1398/3</t>
  </si>
  <si>
    <t>dz. 2991/2</t>
  </si>
  <si>
    <t>dz. 2709/2</t>
  </si>
  <si>
    <t>dz. 2665/4</t>
  </si>
  <si>
    <t>dz. 1413/5</t>
  </si>
  <si>
    <t>dz. 1431/2</t>
  </si>
  <si>
    <t>dz. 2363</t>
  </si>
  <si>
    <t>Rzepiennik Suchy</t>
  </si>
  <si>
    <t>Olszyny</t>
  </si>
  <si>
    <t>33-164</t>
  </si>
  <si>
    <t>166 PSRz Przepompownia przydomowa</t>
  </si>
  <si>
    <t>165 PSC Przepompownia przydomowa</t>
  </si>
  <si>
    <t>167 PSRz Przepompownia przydomowa</t>
  </si>
  <si>
    <t>168 PSRz Przepompownia przydomowa</t>
  </si>
  <si>
    <t>163 PSR Przepompownia przydomowa</t>
  </si>
  <si>
    <t>162 PSR Przepompownia przydomowa</t>
  </si>
  <si>
    <t>dz. 706</t>
  </si>
  <si>
    <t>dz. 988</t>
  </si>
  <si>
    <t>dz. 2653/3</t>
  </si>
  <si>
    <t>226 PWT Przepływomierz wody</t>
  </si>
  <si>
    <t>227 PWRz Wodomat</t>
  </si>
  <si>
    <t>m. Jodłówka Tuchowska</t>
  </si>
  <si>
    <t>dz. 1660</t>
  </si>
  <si>
    <t>dz. 1439/1</t>
  </si>
  <si>
    <t>dz. 536/1</t>
  </si>
  <si>
    <t>169 PSR Przepompownia ścieków</t>
  </si>
  <si>
    <t>dz. 382/10</t>
  </si>
  <si>
    <t>170 PSR Przepompownia przydomowa</t>
  </si>
  <si>
    <t>dz. 391</t>
  </si>
  <si>
    <t>171 PSRz Przepompownia przydomowa</t>
  </si>
  <si>
    <t>dz. 1471</t>
  </si>
  <si>
    <t>Moc umowna</t>
  </si>
  <si>
    <t>kW</t>
  </si>
  <si>
    <t>25</t>
  </si>
  <si>
    <t>34</t>
  </si>
  <si>
    <t>3</t>
  </si>
  <si>
    <t>Taryfa</t>
  </si>
  <si>
    <t>Prognoza zużycia [kWh]</t>
  </si>
  <si>
    <t>m. Ryglice</t>
  </si>
  <si>
    <t>dz. 1021/4</t>
  </si>
  <si>
    <t>dz. 1613</t>
  </si>
  <si>
    <t>dz. 1724/3</t>
  </si>
  <si>
    <t>dz. 1721</t>
  </si>
  <si>
    <t>dz. 1621/2</t>
  </si>
  <si>
    <t>dz. 1624/1</t>
  </si>
  <si>
    <t>dz. 978</t>
  </si>
  <si>
    <t>dz. 1788</t>
  </si>
  <si>
    <t>dz. 1645/1</t>
  </si>
  <si>
    <t>dz. 1634</t>
  </si>
  <si>
    <r>
      <t>I.</t>
    </r>
    <r>
      <rPr>
        <b/>
        <sz val="14"/>
        <color theme="1"/>
        <rFont val="Calibri"/>
        <family val="2"/>
        <charset val="238"/>
        <scheme val="minor"/>
      </rPr>
      <t xml:space="preserve"> Punkty poboru energii elektrycznej Spółki Komunalnej "DORZECZE BIAŁEJ" Sp. z o.o.</t>
    </r>
  </si>
  <si>
    <t>DD-MM-RRRR</t>
  </si>
  <si>
    <t>33 i 113 PSR Przepompownia ścieków</t>
  </si>
  <si>
    <t>Ilość obiektów</t>
  </si>
  <si>
    <t>89 PSRzC Przepompownia ścieków</t>
  </si>
  <si>
    <t>228 PWRz Hydrofornia + przepompownia ścieków</t>
  </si>
  <si>
    <t>Szacunkowe roczne zużycie</t>
  </si>
  <si>
    <t>124 PSRz Przepompownia ścieków
228 PWRz hydrofornia</t>
  </si>
  <si>
    <t>dz. 1159</t>
  </si>
  <si>
    <t>dz. 1391/1</t>
  </si>
  <si>
    <t>dz. 1744</t>
  </si>
  <si>
    <t>dz. 1857</t>
  </si>
  <si>
    <t>dz. 1322</t>
  </si>
  <si>
    <t>dz. 1320/1</t>
  </si>
  <si>
    <t>dz. 1390</t>
  </si>
  <si>
    <t>dz. 877</t>
  </si>
  <si>
    <t>dz. 1404/1</t>
  </si>
  <si>
    <t>dz. 793/2</t>
  </si>
  <si>
    <t>dz. 796</t>
  </si>
  <si>
    <t>dz. 798/2</t>
  </si>
  <si>
    <t>dz. 823</t>
  </si>
  <si>
    <t>dz. 827/2</t>
  </si>
  <si>
    <t>dz. 919</t>
  </si>
  <si>
    <t>dz. 922/2</t>
  </si>
  <si>
    <t>dz. 922/1</t>
  </si>
  <si>
    <t>dz. 953/1</t>
  </si>
  <si>
    <t>dz. 976/3</t>
  </si>
  <si>
    <t>229 PWR Hydrofornia H8</t>
  </si>
  <si>
    <t>dz. 6/15</t>
  </si>
  <si>
    <t>ul. Ziołowa</t>
  </si>
  <si>
    <t>Kielanowice</t>
  </si>
  <si>
    <t>ul. Rzeczna</t>
  </si>
  <si>
    <t>RPO</t>
  </si>
  <si>
    <t>m. Wola Lubecka</t>
  </si>
  <si>
    <t>Wola Lubecka</t>
  </si>
  <si>
    <t>dz. 40/3</t>
  </si>
  <si>
    <t>dz. 35/4</t>
  </si>
  <si>
    <t>dz. 420/9</t>
  </si>
  <si>
    <t>dz. 211/2</t>
  </si>
  <si>
    <t>dz. 592/5</t>
  </si>
  <si>
    <t>dz. 640</t>
  </si>
  <si>
    <t>197 PSC Przepompownia przydomowa</t>
  </si>
  <si>
    <t>dz. 598</t>
  </si>
  <si>
    <t>dz. 422</t>
  </si>
  <si>
    <t>198 PSRz Przepompownia przydomowa</t>
  </si>
  <si>
    <t>NFOS</t>
  </si>
  <si>
    <t>WFOS
27</t>
  </si>
  <si>
    <t>RPO
3</t>
  </si>
  <si>
    <t>Prognozowane zużycie/rok</t>
  </si>
  <si>
    <t>746/38</t>
  </si>
  <si>
    <t>m. Kipszna</t>
  </si>
  <si>
    <t>119/4</t>
  </si>
  <si>
    <t>Kipszna</t>
  </si>
  <si>
    <t>237 PWR Hydrofornia H6</t>
  </si>
  <si>
    <t>238 PWR Hydrofornia H1</t>
  </si>
  <si>
    <t>239 PWR Hydrofornia H2</t>
  </si>
  <si>
    <t>301 PST Przepompownia ścieków</t>
  </si>
  <si>
    <t>590322424500627676</t>
  </si>
  <si>
    <t>138 PSR Przepompownia ścieków P1/E1</t>
  </si>
  <si>
    <t>139 PSR Przepompownia ścieków P2/E1</t>
  </si>
  <si>
    <t>590322424500627249</t>
  </si>
  <si>
    <t>140 PSR Przepompownia ścieków P3/E1</t>
  </si>
  <si>
    <t>590322424500627690</t>
  </si>
  <si>
    <t>141 PSR Przepompownia ścieków P4/E1</t>
  </si>
  <si>
    <t>dz. 1725</t>
  </si>
  <si>
    <t>590322424500627652</t>
  </si>
  <si>
    <t>142 PSR Przepompownia ścieków P5/E1</t>
  </si>
  <si>
    <t>590322424500628185</t>
  </si>
  <si>
    <t>143 PSR Przepompownia ścieków P6/E1</t>
  </si>
  <si>
    <t>590322424500627317</t>
  </si>
  <si>
    <t>172 PSR Przepompownia przydomowa Pd1/1</t>
  </si>
  <si>
    <t>590322424500627379</t>
  </si>
  <si>
    <t>173 PSR Przepompownia przydomowa Pd2/1</t>
  </si>
  <si>
    <t>590322424500629915</t>
  </si>
  <si>
    <t>174 PSR Przepompownia przydomowa Pd3/1</t>
  </si>
  <si>
    <t>590322424500627416</t>
  </si>
  <si>
    <t>175 PSR Przepompownia przydomowa Pd4/1</t>
  </si>
  <si>
    <t>590322424500627393</t>
  </si>
  <si>
    <t>176 PSR Przepompownia przydomowa Pd5/1</t>
  </si>
  <si>
    <t>590322424500627423</t>
  </si>
  <si>
    <t>181 PSR Przepompownia przydomowa Pd1/3</t>
  </si>
  <si>
    <t>590322424500628994</t>
  </si>
  <si>
    <t>182 PSR Przepompownia przydomowa Pd2/3</t>
  </si>
  <si>
    <t>590322424500629205</t>
  </si>
  <si>
    <t>183 PSR Przepompownia przydomowa Pd3/3</t>
  </si>
  <si>
    <t>590322424500629168</t>
  </si>
  <si>
    <t>184 PSR Przepompownia przydomowa Pd4/3</t>
  </si>
  <si>
    <t>590322424500629007</t>
  </si>
  <si>
    <t>185 PSR Przepompownia przydomowa Pd5/3</t>
  </si>
  <si>
    <t>590322424500629137</t>
  </si>
  <si>
    <t>186 PSR Przepompownia przydomowa Pd6/3</t>
  </si>
  <si>
    <t>590322424500629182</t>
  </si>
  <si>
    <t>187 PSR Przepompownia przydomowa Pd7/3</t>
  </si>
  <si>
    <t>590322424500629502</t>
  </si>
  <si>
    <t>188 PSR Przepompownia przydomowa Pd8/3</t>
  </si>
  <si>
    <t>590322424500629519</t>
  </si>
  <si>
    <t>189 PSR Przepompownia przydomowa Pd9/3</t>
  </si>
  <si>
    <t>590322424500629359</t>
  </si>
  <si>
    <t>190 PSR Przepompownia przydomowa Pd10/3</t>
  </si>
  <si>
    <t>590322424500629540</t>
  </si>
  <si>
    <t>191 PSR Przepompownia przydomowa Pd11/3</t>
  </si>
  <si>
    <t>590322424500629472</t>
  </si>
  <si>
    <t>dz. 634</t>
  </si>
  <si>
    <t>590322424500635091</t>
  </si>
  <si>
    <t>590322424500634414</t>
  </si>
  <si>
    <t>192 PSR Przepompownia przydomowa Pd1/4</t>
  </si>
  <si>
    <t>590322424500634612</t>
  </si>
  <si>
    <t>193 PSR Przepompownia przydomowa Pd2/4</t>
  </si>
  <si>
    <t>590322424500634384</t>
  </si>
  <si>
    <t>194 PSR Przepompownia przydomowa Pd3/4</t>
  </si>
  <si>
    <t>590322424500634391</t>
  </si>
  <si>
    <t>195 PSR Przepompownia przydomowa Pd4/4</t>
  </si>
  <si>
    <t>590322424900629584</t>
  </si>
  <si>
    <t>dz. 1237/3</t>
  </si>
  <si>
    <t>ul. Spacerowa</t>
  </si>
  <si>
    <t>wzrost mocy</t>
  </si>
  <si>
    <t>308 PSC Przepompownia ścieków</t>
  </si>
  <si>
    <t>dz. 1243/3</t>
  </si>
  <si>
    <t>590322424500628918</t>
  </si>
  <si>
    <t>14</t>
  </si>
  <si>
    <t>234 PWC Hydromat</t>
  </si>
  <si>
    <t>235 PWC Hydromat</t>
  </si>
  <si>
    <t>590322424500632946</t>
  </si>
  <si>
    <t>144 PSR Przepompownia ścieków P1/2</t>
  </si>
  <si>
    <t>145 PSR Przepompownia ścieków P2/2</t>
  </si>
  <si>
    <t>146 PSR Przepompownia ścieków P3/2</t>
  </si>
  <si>
    <t>147 PSR Przepompownia ścieków P1/3</t>
  </si>
  <si>
    <t>148 PSR Przepompownia ścieków P1/4</t>
  </si>
  <si>
    <t>149 PSR Przepompownia ścieków P2/4</t>
  </si>
  <si>
    <t>177 PSR Przepompownia przydomowa Pd1/2</t>
  </si>
  <si>
    <t>178 PSR Przepompownia przydomowa Pd2/2</t>
  </si>
  <si>
    <t>179 PSR Przepompownia przydomowa Pd3/2</t>
  </si>
  <si>
    <t>180 PSR Przepompownia  P4a</t>
  </si>
  <si>
    <t>300 PSR Przepompownia ścieków P3/4</t>
  </si>
  <si>
    <t>590322424500634599</t>
  </si>
  <si>
    <t>590322424500634407</t>
  </si>
  <si>
    <t>590322424500628109</t>
  </si>
  <si>
    <t>590322424500628437</t>
  </si>
  <si>
    <t>590322424500630959</t>
  </si>
  <si>
    <t>590322424500614850</t>
  </si>
  <si>
    <t>590322424500628239</t>
  </si>
  <si>
    <t>590322424500638597</t>
  </si>
  <si>
    <t>dz. 601</t>
  </si>
  <si>
    <t>dz. 0001, 
dz. 36</t>
  </si>
  <si>
    <t xml:space="preserve">240 PWRz Hydrofornia </t>
  </si>
  <si>
    <t>m. Turza</t>
  </si>
  <si>
    <t>dz. 1279</t>
  </si>
  <si>
    <t>33-167</t>
  </si>
  <si>
    <t>Turza</t>
  </si>
  <si>
    <t>309 PSRz Przepompownia ścieków P2</t>
  </si>
  <si>
    <t>310 PSRz Przepompownia ścieków P1</t>
  </si>
  <si>
    <t>dz. 462</t>
  </si>
  <si>
    <t>dz. 1239/1</t>
  </si>
  <si>
    <t>311 PSRz Przepompownia ścieków PA1</t>
  </si>
  <si>
    <t>312 PSRz Przepompownia przydomowa PD19</t>
  </si>
  <si>
    <t>dz. 1221/2</t>
  </si>
  <si>
    <t>313 PSC Przepompownia ścieków</t>
  </si>
  <si>
    <t>m. Jatrzębia</t>
  </si>
  <si>
    <t>Jatrzębia</t>
  </si>
  <si>
    <t>314 PSR Przepompownia ścieków PS-1</t>
  </si>
  <si>
    <t>315 PSR Przepompownia ścieków PS A1</t>
  </si>
  <si>
    <t>dz. 1710/1</t>
  </si>
  <si>
    <t>590322424500643966</t>
  </si>
  <si>
    <t>316 PSR Przepompownia ścieków PS C1</t>
  </si>
  <si>
    <t>dz. 1571/13</t>
  </si>
  <si>
    <t>dz. 1511</t>
  </si>
  <si>
    <t>590322424500643904</t>
  </si>
  <si>
    <t>318 PSR Przepompownia ścieków PS E1</t>
  </si>
  <si>
    <t>dz. 007,
dz. 350/3</t>
  </si>
  <si>
    <t>590322424500644147</t>
  </si>
  <si>
    <t>319 PSR Przepompownia ścieków PS E2</t>
  </si>
  <si>
    <t>dz. 470/4</t>
  </si>
  <si>
    <t>320 PSR Przepompownia ścieków PS F1</t>
  </si>
  <si>
    <t>dz. 1470</t>
  </si>
  <si>
    <t>321 PSR Przepompownia przydomowa Pd1</t>
  </si>
  <si>
    <t>dz. 3/2</t>
  </si>
  <si>
    <t>590322424500643133</t>
  </si>
  <si>
    <t>dz. 43/1</t>
  </si>
  <si>
    <t>590322424500643140</t>
  </si>
  <si>
    <t>322 PSR Przepompownia przydomowa Pd2</t>
  </si>
  <si>
    <t>323 PSR Przepompownia przydomowa Pd3</t>
  </si>
  <si>
    <t>dz. 50/1</t>
  </si>
  <si>
    <t>590322424500643157</t>
  </si>
  <si>
    <t>dz. 1507</t>
  </si>
  <si>
    <t>324 PSR Przepompownia przydomowa Pd C1</t>
  </si>
  <si>
    <t>325 PSR Przepompownia przydomowa Pd E1</t>
  </si>
  <si>
    <t>dz. 350/4</t>
  </si>
  <si>
    <t>590322424500644161</t>
  </si>
  <si>
    <t>326 PSR Przepompownia przydomowa Pd E2</t>
  </si>
  <si>
    <t>dz. 455</t>
  </si>
  <si>
    <t>590322424500643973</t>
  </si>
  <si>
    <t>327 PSR Przepompownia przydomowa Pd E3</t>
  </si>
  <si>
    <t>dz. 475</t>
  </si>
  <si>
    <t>590322424500644154</t>
  </si>
  <si>
    <t>328 PSR Przepompownia przydomowa Pd F1</t>
  </si>
  <si>
    <t>dz. 1531/2</t>
  </si>
  <si>
    <t>590322424500643911</t>
  </si>
  <si>
    <t>329 PSR Przepompownia przydomowa Pd F2</t>
  </si>
  <si>
    <t>dz. 1457</t>
  </si>
  <si>
    <t>590322424500643928</t>
  </si>
  <si>
    <t>305 PST Przepompownia ścieków P1</t>
  </si>
  <si>
    <t>dz. 2189</t>
  </si>
  <si>
    <t>306 PST Przepompownia ścieków P2</t>
  </si>
  <si>
    <t>dz. 2202/2</t>
  </si>
  <si>
    <t>307 PST Przepompownia ścieków P3</t>
  </si>
  <si>
    <t>dz. 2186</t>
  </si>
  <si>
    <t>304 PST Przepompownia ścieków P1</t>
  </si>
  <si>
    <t>dz. 29/1</t>
  </si>
  <si>
    <t>302 PST Przepompownia ścieków P1</t>
  </si>
  <si>
    <t>dz. 261/2</t>
  </si>
  <si>
    <t>590322424500644789</t>
  </si>
  <si>
    <t>303 PST Przepompownia przydomowa PD1</t>
  </si>
  <si>
    <t>ul. Owocowa</t>
  </si>
  <si>
    <t>dz. 2268</t>
  </si>
  <si>
    <t>590322424500645236</t>
  </si>
  <si>
    <t>330 PST Przepompownia przydomowa PD1</t>
  </si>
  <si>
    <t>ul. Partyzantów</t>
  </si>
  <si>
    <t>dz. 269/1</t>
  </si>
  <si>
    <t>590322424500639365</t>
  </si>
  <si>
    <t>331 PST Przepompownia przydomowa PD2</t>
  </si>
  <si>
    <t>dz. 308/2</t>
  </si>
  <si>
    <t>590322424500639723</t>
  </si>
  <si>
    <t>332 PST Przepompownia przydomowa PD3</t>
  </si>
  <si>
    <t>dz. 309</t>
  </si>
  <si>
    <t>590322424500639716</t>
  </si>
  <si>
    <t>333 PST Przepompownia przydomowa PD4</t>
  </si>
  <si>
    <t>dz. 310</t>
  </si>
  <si>
    <t>590322424500639273</t>
  </si>
  <si>
    <t>334 PST Przepompownia przydomowa PD5</t>
  </si>
  <si>
    <t>590322424500639518</t>
  </si>
  <si>
    <t>590322424500659219</t>
  </si>
  <si>
    <t>590322424500627775</t>
  </si>
  <si>
    <t>590322424500644833</t>
  </si>
  <si>
    <t>590322424500646592</t>
  </si>
  <si>
    <t>dz. 622/2</t>
  </si>
  <si>
    <t>590322424500636333</t>
  </si>
  <si>
    <t>dz. 259/2</t>
  </si>
  <si>
    <t>Załącznik nr1</t>
  </si>
  <si>
    <t>Kolorem niebieskim wyróżniono nowe punkty poboru, dla których na dzien 01.07.2022r. nie podpisano jeszcze umów na dystrybucję i sprzedaż energii elektrycznej.</t>
  </si>
  <si>
    <t>II. Zestawienie prognozy zużycia energii elektrycznej w 2021/2022 roku w poszczególnych taryfach</t>
  </si>
  <si>
    <t>590322424500000219</t>
  </si>
  <si>
    <t>590322424500000868</t>
  </si>
  <si>
    <t>590322424500436216</t>
  </si>
  <si>
    <t>590322424500352325</t>
  </si>
  <si>
    <t>590322424500361563</t>
  </si>
  <si>
    <t>590322424500101596</t>
  </si>
  <si>
    <t>590322424500308438</t>
  </si>
  <si>
    <t>590322424500487355</t>
  </si>
  <si>
    <t>590322424500083595</t>
  </si>
  <si>
    <t>590322424500391218</t>
  </si>
  <si>
    <t>590322424500119652</t>
  </si>
  <si>
    <t>590322424500476915</t>
  </si>
  <si>
    <t>590322424500529642</t>
  </si>
  <si>
    <t>590322424500333652</t>
  </si>
  <si>
    <t>590322424500350079</t>
  </si>
  <si>
    <t>590322424500331283</t>
  </si>
  <si>
    <t>590322424500293888</t>
  </si>
  <si>
    <t>590322424500293871</t>
  </si>
  <si>
    <t>590322424500250218</t>
  </si>
  <si>
    <t>590322424500201715</t>
  </si>
  <si>
    <t>590322424500178499</t>
  </si>
  <si>
    <t>590322424500337742</t>
  </si>
  <si>
    <t>590322424500441265</t>
  </si>
  <si>
    <t>590322424500455354</t>
  </si>
  <si>
    <t>590322424500384869</t>
  </si>
  <si>
    <t>590322424500213855</t>
  </si>
  <si>
    <t>590322424500384852</t>
  </si>
  <si>
    <t>590322424500491642</t>
  </si>
  <si>
    <t>590322424500237172</t>
  </si>
  <si>
    <t>590322424500055462</t>
  </si>
  <si>
    <t>590322424500025755</t>
  </si>
  <si>
    <t>590322424500086848</t>
  </si>
  <si>
    <t>590322424500350536</t>
  </si>
  <si>
    <t>590322424500044138</t>
  </si>
  <si>
    <t>590322424500046767</t>
  </si>
  <si>
    <t>590322424500191351</t>
  </si>
  <si>
    <t>590322424500091415</t>
  </si>
  <si>
    <t>590322424500521929</t>
  </si>
  <si>
    <t>590322424500191344</t>
  </si>
  <si>
    <t>590322424500091408</t>
  </si>
  <si>
    <t>590322424500263294</t>
  </si>
  <si>
    <t>590322424500436087</t>
  </si>
  <si>
    <t>590322424500098131</t>
  </si>
  <si>
    <t>590322424500118396</t>
  </si>
  <si>
    <t>590322424500036836</t>
  </si>
  <si>
    <t>590322424500210342</t>
  </si>
  <si>
    <t>590322424500110161</t>
  </si>
  <si>
    <t>590322424500396008</t>
  </si>
  <si>
    <t>590322424500371548</t>
  </si>
  <si>
    <t>590322424500350857</t>
  </si>
  <si>
    <t>590322424500132392</t>
  </si>
  <si>
    <t>590322424500507138</t>
  </si>
  <si>
    <t>590322424500125905</t>
  </si>
  <si>
    <t>590322424500174897</t>
  </si>
  <si>
    <t>590322424500527709</t>
  </si>
  <si>
    <t>590322424500496234</t>
  </si>
  <si>
    <t>590322424500363048</t>
  </si>
  <si>
    <t>590322424500046811</t>
  </si>
  <si>
    <t>590322424500441890</t>
  </si>
  <si>
    <t>590322424500104023</t>
  </si>
  <si>
    <t>590322424500138691</t>
  </si>
  <si>
    <t>590322424500174903</t>
  </si>
  <si>
    <t>590322424500214340</t>
  </si>
  <si>
    <t>590322424500473105</t>
  </si>
  <si>
    <t>590322424500214357</t>
  </si>
  <si>
    <t>590322424500294298</t>
  </si>
  <si>
    <t>590322424500250140</t>
  </si>
  <si>
    <t>590322424500203870</t>
  </si>
  <si>
    <t>590322424500110192</t>
  </si>
  <si>
    <t>590322424500277956</t>
  </si>
  <si>
    <t>590322424500174910</t>
  </si>
  <si>
    <t>590322424500444044</t>
  </si>
  <si>
    <t>590322424500483845</t>
  </si>
  <si>
    <t>590322424500358815</t>
  </si>
  <si>
    <t>590322424500457853</t>
  </si>
  <si>
    <t>590322424500457921</t>
  </si>
  <si>
    <t>590322424500385460</t>
  </si>
  <si>
    <t>590322424500055844</t>
  </si>
  <si>
    <t>590322424500005351</t>
  </si>
  <si>
    <t>590322424500005368</t>
  </si>
  <si>
    <t>590322424500533656</t>
  </si>
  <si>
    <t>590322424500533649</t>
  </si>
  <si>
    <t>590322424500561208</t>
  </si>
  <si>
    <t>590322424500566050</t>
  </si>
  <si>
    <t>590322424500563158</t>
  </si>
  <si>
    <t>590322424500565213</t>
  </si>
  <si>
    <t>590322424500561185</t>
  </si>
  <si>
    <t>590322424500567552</t>
  </si>
  <si>
    <t>590322424500561192</t>
  </si>
  <si>
    <t>590322424500550875</t>
  </si>
  <si>
    <t>590322424500565091</t>
  </si>
  <si>
    <t>590322424500561291</t>
  </si>
  <si>
    <t>590322424500561307</t>
  </si>
  <si>
    <t>590322424500565107</t>
  </si>
  <si>
    <t>590322424500561246</t>
  </si>
  <si>
    <t>590322424500561253</t>
  </si>
  <si>
    <t>590322424500562458</t>
  </si>
  <si>
    <t>590322424500567286</t>
  </si>
  <si>
    <t>590322424500562205</t>
  </si>
  <si>
    <t>590322424500563271</t>
  </si>
  <si>
    <t>590322424500550592</t>
  </si>
  <si>
    <t>590322424500567750</t>
  </si>
  <si>
    <t>590322424500565480</t>
  </si>
  <si>
    <t>590322424500562298</t>
  </si>
  <si>
    <t>590322424500565114</t>
  </si>
  <si>
    <t>590322424500565442</t>
  </si>
  <si>
    <t>590322424500561284</t>
  </si>
  <si>
    <t>590322424500565121</t>
  </si>
  <si>
    <t>590322424500565138</t>
  </si>
  <si>
    <t>590322424500566166</t>
  </si>
  <si>
    <t>590322424500565459</t>
  </si>
  <si>
    <t>590322424500565466</t>
  </si>
  <si>
    <t>590322424500566210</t>
  </si>
  <si>
    <t>590322424500566173</t>
  </si>
  <si>
    <t>590322424500569082</t>
  </si>
  <si>
    <t>590322424500567736</t>
  </si>
  <si>
    <t>590322424500565503</t>
  </si>
  <si>
    <t>590322424500565367</t>
  </si>
  <si>
    <t>590322424500561659</t>
  </si>
  <si>
    <t>590322424500561024</t>
  </si>
  <si>
    <t>590322424500560874</t>
  </si>
  <si>
    <t>590322424500572723</t>
  </si>
  <si>
    <t>590322424500589967</t>
  </si>
  <si>
    <t>590322424500593759</t>
  </si>
  <si>
    <t>590322424500591786</t>
  </si>
  <si>
    <t>590322424900610056</t>
  </si>
  <si>
    <t>590322424500601119</t>
  </si>
  <si>
    <t>590322424900610100</t>
  </si>
  <si>
    <t>590322424900610384</t>
  </si>
  <si>
    <t>590322424900610391</t>
  </si>
  <si>
    <t>590322424500601386</t>
  </si>
  <si>
    <t>590322424500603359</t>
  </si>
  <si>
    <t>590322424500600969</t>
  </si>
  <si>
    <t>590322424500604219</t>
  </si>
  <si>
    <t>590322424500610562</t>
  </si>
  <si>
    <t>590322424500595746</t>
  </si>
  <si>
    <t>590322424500569297</t>
  </si>
  <si>
    <t>590322424500567149</t>
  </si>
  <si>
    <t>590322424500565831</t>
  </si>
  <si>
    <t>590322424500604493</t>
  </si>
  <si>
    <t>590322424900610360</t>
  </si>
  <si>
    <t>590322424500595647</t>
  </si>
  <si>
    <t>590322424500606060</t>
  </si>
  <si>
    <t>590322424500624989</t>
  </si>
  <si>
    <t>590322424500612900</t>
  </si>
  <si>
    <t>590322424500628444</t>
  </si>
  <si>
    <t>590322424500000202</t>
  </si>
  <si>
    <t>196 PSR Przepompownia przydomowa 1/4a</t>
  </si>
  <si>
    <t>590322424500001056</t>
  </si>
  <si>
    <t>590322424500175023</t>
  </si>
  <si>
    <t>590322424500397500</t>
  </si>
  <si>
    <t>590322424500190934</t>
  </si>
  <si>
    <t>590322424500456276</t>
  </si>
  <si>
    <t>590322424500523237</t>
  </si>
  <si>
    <t>590322424500000257</t>
  </si>
  <si>
    <t>590322424500312633</t>
  </si>
  <si>
    <t>590322424500429812</t>
  </si>
  <si>
    <t>590322424500425739</t>
  </si>
  <si>
    <t>590322424500250225</t>
  </si>
  <si>
    <t>590322424500356545</t>
  </si>
  <si>
    <t>590322424500366803</t>
  </si>
  <si>
    <t>590322424500425715</t>
  </si>
  <si>
    <t>590322424500108076</t>
  </si>
  <si>
    <t>590322424500387402</t>
  </si>
  <si>
    <t>590322424500436100</t>
  </si>
  <si>
    <t>590322424500174927</t>
  </si>
  <si>
    <t>590322424500206543</t>
  </si>
  <si>
    <t>590322424500007751</t>
  </si>
  <si>
    <t>590322424500436094</t>
  </si>
  <si>
    <t>590322424500565473</t>
  </si>
  <si>
    <t>590322424500564957</t>
  </si>
  <si>
    <t>590322424500572754</t>
  </si>
  <si>
    <t>590322424500601355</t>
  </si>
  <si>
    <t>590322424500603120</t>
  </si>
  <si>
    <t>590322424500627843</t>
  </si>
  <si>
    <t>01.01.2023</t>
  </si>
  <si>
    <t>590322424500667917</t>
  </si>
  <si>
    <t>590322424500667771</t>
  </si>
  <si>
    <t>590322424500668648</t>
  </si>
  <si>
    <t>590322424500643164</t>
  </si>
  <si>
    <t>590322424500670597</t>
  </si>
  <si>
    <t>GMINA</t>
  </si>
  <si>
    <t>590322424500655334</t>
  </si>
  <si>
    <t>01.06.2023</t>
  </si>
  <si>
    <t>340 PC Przepompownia ścieków KS1</t>
  </si>
  <si>
    <t>Zborowice</t>
  </si>
  <si>
    <t>dz. 410/2</t>
  </si>
  <si>
    <t>341 PC Przepompownia ścieków KS2</t>
  </si>
  <si>
    <t>dz. 7</t>
  </si>
  <si>
    <t>342 PC Przepompownia ścieków KS3</t>
  </si>
  <si>
    <t>dz. 463/1</t>
  </si>
  <si>
    <t>343 PC Przepompownia ścieków KS4</t>
  </si>
  <si>
    <t>dz. 440/2</t>
  </si>
  <si>
    <t>344 PC Przepompownia ścieków KS5</t>
  </si>
  <si>
    <t>dz. 407/3</t>
  </si>
  <si>
    <t>345 PC Przepompownia ścieków KS6</t>
  </si>
  <si>
    <t>346 PC Przepompownia ścieków KS7</t>
  </si>
  <si>
    <t>dz. 331</t>
  </si>
  <si>
    <t>347 PC Przepompownia ścieków KS8</t>
  </si>
  <si>
    <t>348 PC Przepompownia ścieków KS9</t>
  </si>
  <si>
    <t>dz. 639/1</t>
  </si>
  <si>
    <t>349 PC Przepompownia ścieków KS10</t>
  </si>
  <si>
    <t>dz. 630/3</t>
  </si>
  <si>
    <t>350 PC Przepompownia ścieków KS11</t>
  </si>
  <si>
    <t>dz. 813/1</t>
  </si>
  <si>
    <t>351 PC Przepompownia ścieków KS12</t>
  </si>
  <si>
    <t>dz. 872/2</t>
  </si>
  <si>
    <t>352 PC Przepompownia przydomowa KS</t>
  </si>
  <si>
    <t>dz. 406/6</t>
  </si>
  <si>
    <t>353 PC Przepompownia przydomowa KS</t>
  </si>
  <si>
    <t>dz. 445/7</t>
  </si>
  <si>
    <t>590322424500659233</t>
  </si>
  <si>
    <t>317 PSR Przepompownia ścieków PS C2</t>
  </si>
  <si>
    <t>w trakcie wykonania</t>
  </si>
  <si>
    <t>590322424500644116</t>
  </si>
  <si>
    <t>RAZEM:</t>
  </si>
  <si>
    <t xml:space="preserve"> Grupa taryfowa B23</t>
  </si>
  <si>
    <t>Opis</t>
  </si>
  <si>
    <t>Ilość szacunkowa podana przez Zamawiającego</t>
  </si>
  <si>
    <t>Cena jednostkowa netto za 1kWh*</t>
  </si>
  <si>
    <t>Wartość netto</t>
  </si>
  <si>
    <t>Wartość brutto</t>
  </si>
  <si>
    <t>-</t>
  </si>
  <si>
    <t>ilość</t>
  </si>
  <si>
    <t>jednostka</t>
  </si>
  <si>
    <t>zł/kWh</t>
  </si>
  <si>
    <t>zł</t>
  </si>
  <si>
    <t>OGÓŁEM (razem energia elektryczna)</t>
  </si>
  <si>
    <t>Grupa taryfowa C22b</t>
  </si>
  <si>
    <t>Grupa taryfowa C12a</t>
  </si>
  <si>
    <t>*cena netto winna zawierać podatek akcyzowy</t>
  </si>
  <si>
    <t>590322424500724023</t>
  </si>
  <si>
    <t>dz. 311</t>
  </si>
  <si>
    <t>załącznik nr 2 "Formularz cenowy"</t>
  </si>
  <si>
    <r>
      <rPr>
        <b/>
        <u/>
        <sz val="11"/>
        <rFont val="Tahoma"/>
        <family val="2"/>
        <charset val="238"/>
      </rPr>
      <t>Wykonawca:</t>
    </r>
    <r>
      <rPr>
        <u/>
        <sz val="11"/>
        <rFont val="Tahoma"/>
        <family val="2"/>
        <charset val="238"/>
      </rPr>
      <t xml:space="preserve"> </t>
    </r>
    <r>
      <rPr>
        <sz val="11"/>
        <rFont val="Tahoma"/>
        <family val="2"/>
        <charset val="238"/>
      </rPr>
      <t xml:space="preserve"> 
…………………………..         
Pełna nazwa/firma, adres</t>
    </r>
  </si>
  <si>
    <r>
      <rPr>
        <b/>
        <u/>
        <sz val="11"/>
        <rFont val="Tahoma"/>
        <family val="2"/>
        <charset val="238"/>
      </rPr>
      <t>Zamawiający:</t>
    </r>
    <r>
      <rPr>
        <sz val="11"/>
        <rFont val="Tahoma"/>
        <family val="2"/>
        <charset val="238"/>
      </rPr>
      <t xml:space="preserve">                        
Spółka Komunalna "Dorzecze Białej" 
Sp. z o. o.                                    
ul. Jana III Sobieskiego 69c,    
33 - 170 Tuchów</t>
    </r>
  </si>
  <si>
    <r>
      <t xml:space="preserve">Sprzedaż energii elektrycznej 
</t>
    </r>
    <r>
      <rPr>
        <b/>
        <sz val="11"/>
        <color rgb="FF000000"/>
        <rFont val="Tahoma"/>
        <family val="2"/>
        <charset val="238"/>
      </rPr>
      <t>w szczycie</t>
    </r>
  </si>
  <si>
    <r>
      <t xml:space="preserve">Sprzedaż energii elektrycznej </t>
    </r>
    <r>
      <rPr>
        <b/>
        <sz val="11"/>
        <color rgb="FF000000"/>
        <rFont val="Tahoma"/>
        <family val="2"/>
        <charset val="238"/>
      </rPr>
      <t>poza szczytem</t>
    </r>
  </si>
  <si>
    <t>Podpisane kwalifikowanym podpisem elektronicznym, 
osobistym lub elektronicznym podpisem zaufanym  
przez osobę upoważnioną / osoby upoważnione
do reprezentowania Wykonawcy / Wykonawców</t>
  </si>
  <si>
    <t>Grupa taryfowa C11</t>
  </si>
  <si>
    <t xml:space="preserve">Sprzedaż energii elektrycznej </t>
  </si>
  <si>
    <r>
      <t xml:space="preserve">Sprzedaż energii elektrycznej 
</t>
    </r>
    <r>
      <rPr>
        <b/>
        <sz val="11"/>
        <color rgb="FF000000"/>
        <rFont val="Tahoma"/>
        <family val="2"/>
        <charset val="238"/>
      </rPr>
      <t>poza szczytem</t>
    </r>
  </si>
  <si>
    <t>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</si>
</sst>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00"/>
    <numFmt numFmtId="165" formatCode="_-[$€-2]\ * #,##0.00_-;\-[$€-2]\ * #,##0.00_-;_-[$€-2]\ * \-??_-;_-@_-"/>
    <numFmt numFmtId="166" formatCode="_-* #,##0.00\ [$zł-415]_-;\-* #,##0.00\ [$zł-415]_-;_-* \-??\ [$zł-415]_-;_-@_-"/>
    <numFmt numFmtId="167" formatCode="0.000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</font>
    <font>
      <b/>
      <sz val="11"/>
      <color indexed="8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theme="4"/>
      <name val="Calibri"/>
      <family val="2"/>
      <scheme val="minor"/>
    </font>
    <font>
      <sz val="11"/>
      <color theme="4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1"/>
    </font>
    <font>
      <sz val="11"/>
      <color indexed="8"/>
      <name val="Czcionka tekstu podstawowego"/>
      <family val="2"/>
      <charset val="238"/>
    </font>
    <font>
      <sz val="10"/>
      <name val="Tahoma"/>
      <family val="2"/>
      <charset val="238"/>
    </font>
    <font>
      <sz val="11"/>
      <name val="Tahoma"/>
      <family val="2"/>
      <charset val="238"/>
    </font>
    <font>
      <b/>
      <u/>
      <sz val="11"/>
      <name val="Tahoma"/>
      <family val="2"/>
      <charset val="238"/>
    </font>
    <font>
      <u/>
      <sz val="11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9"/>
      <name val="Tahoma"/>
      <family val="2"/>
      <charset val="238"/>
    </font>
    <font>
      <sz val="8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92D05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4" fillId="0" borderId="0"/>
    <xf numFmtId="9" fontId="24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/>
    <xf numFmtId="0" fontId="26" fillId="0" borderId="0"/>
    <xf numFmtId="44" fontId="24" fillId="0" borderId="0" applyFont="0" applyFill="0" applyBorder="0" applyAlignment="0" applyProtection="0"/>
  </cellStyleXfs>
  <cellXfs count="2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0" xfId="0" applyFill="1"/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0" fontId="9" fillId="0" borderId="0" xfId="1" applyFont="1"/>
    <xf numFmtId="0" fontId="4" fillId="0" borderId="0" xfId="1" applyAlignment="1">
      <alignment horizontal="left"/>
    </xf>
    <xf numFmtId="0" fontId="4" fillId="0" borderId="0" xfId="1"/>
    <xf numFmtId="49" fontId="4" fillId="0" borderId="0" xfId="1" applyNumberFormat="1"/>
    <xf numFmtId="3" fontId="4" fillId="0" borderId="0" xfId="1" applyNumberFormat="1"/>
    <xf numFmtId="3" fontId="0" fillId="0" borderId="0" xfId="0" applyNumberForma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3" fontId="0" fillId="7" borderId="1" xfId="0" applyNumberFormat="1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4" fillId="5" borderId="2" xfId="1" applyFill="1" applyBorder="1" applyAlignment="1">
      <alignment horizontal="center" vertical="center"/>
    </xf>
    <xf numFmtId="3" fontId="0" fillId="5" borderId="1" xfId="0" applyNumberForma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0" fillId="5" borderId="0" xfId="0" applyFill="1"/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left" vertical="center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13" fillId="5" borderId="1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5" fillId="5" borderId="2" xfId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7" borderId="2" xfId="1" applyFont="1" applyFill="1" applyBorder="1" applyAlignment="1">
      <alignment horizontal="center" vertical="center"/>
    </xf>
    <xf numFmtId="49" fontId="5" fillId="7" borderId="3" xfId="1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7" fillId="7" borderId="0" xfId="0" applyFont="1" applyFill="1"/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vertical="center"/>
    </xf>
    <xf numFmtId="49" fontId="8" fillId="9" borderId="1" xfId="1" applyNumberFormat="1" applyFont="1" applyFill="1" applyBorder="1" applyAlignment="1">
      <alignment horizontal="center" vertical="center" wrapText="1"/>
    </xf>
    <xf numFmtId="3" fontId="0" fillId="7" borderId="1" xfId="0" applyNumberForma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center" vertical="center" wrapText="1"/>
    </xf>
    <xf numFmtId="0" fontId="4" fillId="7" borderId="2" xfId="1" applyFill="1" applyBorder="1" applyAlignment="1">
      <alignment horizontal="center" vertical="center" wrapText="1"/>
    </xf>
    <xf numFmtId="49" fontId="5" fillId="7" borderId="2" xfId="1" applyNumberFormat="1" applyFont="1" applyFill="1" applyBorder="1" applyAlignment="1">
      <alignment horizontal="center" vertical="center" wrapText="1"/>
    </xf>
    <xf numFmtId="0" fontId="8" fillId="7" borderId="2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10" fillId="7" borderId="1" xfId="0" applyFont="1" applyFill="1" applyBorder="1" applyAlignment="1" applyProtection="1">
      <alignment horizontal="left" vertical="center"/>
      <protection locked="0"/>
    </xf>
    <xf numFmtId="0" fontId="10" fillId="7" borderId="1" xfId="0" applyFont="1" applyFill="1" applyBorder="1" applyAlignment="1" applyProtection="1">
      <alignment horizontal="left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3" fontId="10" fillId="7" borderId="1" xfId="0" applyNumberFormat="1" applyFont="1" applyFill="1" applyBorder="1" applyAlignment="1" applyProtection="1">
      <alignment horizontal="center" vertical="center"/>
      <protection locked="0"/>
    </xf>
    <xf numFmtId="0" fontId="8" fillId="7" borderId="2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5" fillId="7" borderId="1" xfId="1" applyFont="1" applyFill="1" applyBorder="1" applyAlignment="1">
      <alignment horizontal="center" vertical="center"/>
    </xf>
    <xf numFmtId="0" fontId="15" fillId="7" borderId="2" xfId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49" fontId="15" fillId="7" borderId="1" xfId="1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 applyProtection="1">
      <alignment horizontal="left" vertical="center"/>
      <protection locked="0"/>
    </xf>
    <xf numFmtId="0" fontId="17" fillId="7" borderId="1" xfId="0" applyFont="1" applyFill="1" applyBorder="1" applyAlignment="1">
      <alignment horizontal="center" vertical="center"/>
    </xf>
    <xf numFmtId="0" fontId="19" fillId="0" borderId="0" xfId="1" applyFont="1"/>
    <xf numFmtId="3" fontId="19" fillId="0" borderId="0" xfId="1" applyNumberFormat="1" applyFont="1"/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/>
    <xf numFmtId="0" fontId="18" fillId="2" borderId="0" xfId="0" applyFont="1" applyFill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3" fontId="4" fillId="2" borderId="1" xfId="1" applyNumberFormat="1" applyFill="1" applyBorder="1" applyAlignment="1">
      <alignment horizontal="center" vertical="center"/>
    </xf>
    <xf numFmtId="0" fontId="4" fillId="2" borderId="1" xfId="1" applyFill="1" applyBorder="1" applyAlignment="1">
      <alignment horizontal="center" vertical="center"/>
    </xf>
    <xf numFmtId="3" fontId="4" fillId="4" borderId="1" xfId="1" applyNumberFormat="1" applyFill="1" applyBorder="1" applyAlignment="1">
      <alignment horizontal="center" vertical="center"/>
    </xf>
    <xf numFmtId="0" fontId="4" fillId="4" borderId="1" xfId="1" applyFill="1" applyBorder="1" applyAlignment="1">
      <alignment horizontal="center" vertical="center"/>
    </xf>
    <xf numFmtId="3" fontId="4" fillId="6" borderId="1" xfId="1" applyNumberFormat="1" applyFill="1" applyBorder="1" applyAlignment="1">
      <alignment horizontal="center" vertical="center"/>
    </xf>
    <xf numFmtId="0" fontId="4" fillId="6" borderId="1" xfId="1" applyFill="1" applyBorder="1" applyAlignment="1">
      <alignment horizontal="center" vertical="center"/>
    </xf>
    <xf numFmtId="3" fontId="9" fillId="3" borderId="1" xfId="1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 applyProtection="1">
      <alignment horizontal="left" vertical="center" wrapText="1"/>
      <protection locked="0"/>
    </xf>
    <xf numFmtId="3" fontId="17" fillId="7" borderId="1" xfId="0" applyNumberFormat="1" applyFont="1" applyFill="1" applyBorder="1" applyAlignment="1" applyProtection="1">
      <alignment horizontal="center" vertical="center"/>
      <protection locked="0"/>
    </xf>
    <xf numFmtId="1" fontId="10" fillId="7" borderId="1" xfId="0" applyNumberFormat="1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 applyProtection="1">
      <alignment horizontal="left" vertical="center"/>
      <protection locked="0"/>
    </xf>
    <xf numFmtId="0" fontId="20" fillId="7" borderId="1" xfId="0" applyFont="1" applyFill="1" applyBorder="1" applyAlignment="1" applyProtection="1">
      <alignment horizontal="left" vertical="center" wrapText="1"/>
      <protection locked="0"/>
    </xf>
    <xf numFmtId="0" fontId="20" fillId="7" borderId="1" xfId="0" applyFont="1" applyFill="1" applyBorder="1" applyAlignment="1" applyProtection="1">
      <alignment horizontal="center" vertical="center" wrapText="1"/>
      <protection locked="0"/>
    </xf>
    <xf numFmtId="3" fontId="20" fillId="7" borderId="1" xfId="0" applyNumberFormat="1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7" borderId="0" xfId="0" applyFont="1" applyFill="1"/>
    <xf numFmtId="1" fontId="20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/>
    <xf numFmtId="0" fontId="20" fillId="0" borderId="0" xfId="0" applyFont="1"/>
    <xf numFmtId="0" fontId="0" fillId="0" borderId="0" xfId="0" applyAlignment="1">
      <alignment horizontal="right" vertical="center"/>
    </xf>
    <xf numFmtId="0" fontId="7" fillId="2" borderId="0" xfId="0" applyFont="1" applyFill="1"/>
    <xf numFmtId="0" fontId="20" fillId="10" borderId="0" xfId="0" applyFont="1" applyFill="1"/>
    <xf numFmtId="0" fontId="21" fillId="10" borderId="0" xfId="0" applyFont="1" applyFill="1"/>
    <xf numFmtId="0" fontId="4" fillId="10" borderId="0" xfId="1" applyFill="1" applyAlignment="1">
      <alignment horizontal="left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 applyProtection="1">
      <alignment horizontal="left" vertical="center"/>
      <protection locked="0"/>
    </xf>
    <xf numFmtId="0" fontId="22" fillId="7" borderId="1" xfId="0" applyFont="1" applyFill="1" applyBorder="1" applyAlignment="1" applyProtection="1">
      <alignment horizontal="left" vertical="center" wrapText="1"/>
      <protection locked="0"/>
    </xf>
    <xf numFmtId="0" fontId="22" fillId="7" borderId="1" xfId="0" applyFont="1" applyFill="1" applyBorder="1" applyAlignment="1" applyProtection="1">
      <alignment horizontal="center" vertical="center" wrapText="1"/>
      <protection locked="0"/>
    </xf>
    <xf numFmtId="3" fontId="22" fillId="7" borderId="1" xfId="0" applyNumberFormat="1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" borderId="0" xfId="0" applyFont="1" applyFill="1"/>
    <xf numFmtId="0" fontId="22" fillId="7" borderId="0" xfId="0" applyFont="1" applyFill="1"/>
    <xf numFmtId="0" fontId="22" fillId="10" borderId="0" xfId="0" applyFont="1" applyFill="1"/>
    <xf numFmtId="1" fontId="22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>
      <alignment horizontal="left" vertical="center" wrapText="1"/>
    </xf>
    <xf numFmtId="0" fontId="22" fillId="7" borderId="1" xfId="0" applyFont="1" applyFill="1" applyBorder="1" applyAlignment="1">
      <alignment horizontal="left" vertical="center"/>
    </xf>
    <xf numFmtId="0" fontId="22" fillId="7" borderId="1" xfId="0" applyFont="1" applyFill="1" applyBorder="1" applyAlignment="1">
      <alignment vertical="center"/>
    </xf>
    <xf numFmtId="1" fontId="22" fillId="7" borderId="1" xfId="0" quotePrefix="1" applyNumberFormat="1" applyFont="1" applyFill="1" applyBorder="1" applyAlignment="1">
      <alignment horizontal="center" vertical="center"/>
    </xf>
    <xf numFmtId="3" fontId="22" fillId="7" borderId="1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0" fontId="22" fillId="0" borderId="0" xfId="0" applyFont="1"/>
    <xf numFmtId="0" fontId="22" fillId="2" borderId="0" xfId="0" applyFont="1" applyFill="1" applyAlignment="1">
      <alignment horizontal="center" vertical="center" wrapText="1"/>
    </xf>
    <xf numFmtId="0" fontId="23" fillId="7" borderId="1" xfId="1" applyFont="1" applyFill="1" applyBorder="1" applyAlignment="1">
      <alignment horizontal="center"/>
    </xf>
    <xf numFmtId="0" fontId="23" fillId="7" borderId="1" xfId="1" applyFont="1" applyFill="1" applyBorder="1" applyAlignment="1">
      <alignment horizontal="left"/>
    </xf>
    <xf numFmtId="49" fontId="23" fillId="7" borderId="1" xfId="1" applyNumberFormat="1" applyFont="1" applyFill="1" applyBorder="1" applyAlignment="1">
      <alignment horizontal="center"/>
    </xf>
    <xf numFmtId="0" fontId="23" fillId="7" borderId="2" xfId="1" applyFont="1" applyFill="1" applyBorder="1" applyAlignment="1">
      <alignment horizontal="center" vertical="center"/>
    </xf>
    <xf numFmtId="1" fontId="17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20" fillId="7" borderId="1" xfId="0" quotePrefix="1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20" fillId="7" borderId="1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/>
    </xf>
    <xf numFmtId="0" fontId="20" fillId="7" borderId="1" xfId="0" applyFont="1" applyFill="1" applyBorder="1" applyAlignment="1">
      <alignment vertical="center"/>
    </xf>
    <xf numFmtId="1" fontId="20" fillId="7" borderId="1" xfId="0" quotePrefix="1" applyNumberFormat="1" applyFont="1" applyFill="1" applyBorder="1" applyAlignment="1">
      <alignment horizontal="center" vertical="center"/>
    </xf>
    <xf numFmtId="0" fontId="20" fillId="7" borderId="1" xfId="0" quotePrefix="1" applyFont="1" applyFill="1" applyBorder="1" applyAlignment="1">
      <alignment horizontal="center" vertical="center" wrapText="1"/>
    </xf>
    <xf numFmtId="3" fontId="20" fillId="7" borderId="1" xfId="0" applyNumberFormat="1" applyFont="1" applyFill="1" applyBorder="1" applyAlignment="1">
      <alignment horizontal="center" vertical="center"/>
    </xf>
    <xf numFmtId="0" fontId="20" fillId="7" borderId="0" xfId="0" applyFont="1" applyFill="1" applyAlignment="1">
      <alignment vertical="center"/>
    </xf>
    <xf numFmtId="0" fontId="10" fillId="7" borderId="1" xfId="0" quotePrefix="1" applyFont="1" applyFill="1" applyBorder="1" applyAlignment="1">
      <alignment horizontal="center" vertical="center" wrapText="1"/>
    </xf>
    <xf numFmtId="0" fontId="0" fillId="7" borderId="1" xfId="0" quotePrefix="1" applyFill="1" applyBorder="1" applyAlignment="1">
      <alignment horizontal="center" vertical="center" wrapText="1"/>
    </xf>
    <xf numFmtId="1" fontId="0" fillId="7" borderId="1" xfId="0" quotePrefix="1" applyNumberFormat="1" applyFill="1" applyBorder="1" applyAlignment="1">
      <alignment horizontal="center" vertical="center"/>
    </xf>
    <xf numFmtId="49" fontId="4" fillId="7" borderId="1" xfId="3" applyNumberFormat="1" applyFont="1" applyFill="1" applyBorder="1" applyAlignment="1">
      <alignment horizontal="center" vertical="center" wrapText="1"/>
    </xf>
    <xf numFmtId="49" fontId="15" fillId="7" borderId="1" xfId="3" quotePrefix="1" applyNumberFormat="1" applyFont="1" applyFill="1" applyBorder="1" applyAlignment="1">
      <alignment horizontal="center" vertical="center" wrapText="1"/>
    </xf>
    <xf numFmtId="49" fontId="4" fillId="7" borderId="1" xfId="3" quotePrefix="1" applyNumberFormat="1" applyFont="1" applyFill="1" applyBorder="1" applyAlignment="1">
      <alignment horizontal="center" vertical="center" wrapText="1"/>
    </xf>
    <xf numFmtId="0" fontId="0" fillId="7" borderId="1" xfId="0" quotePrefix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left" vertical="center"/>
      <protection locked="0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1" fontId="7" fillId="7" borderId="1" xfId="0" quotePrefix="1" applyNumberFormat="1" applyFont="1" applyFill="1" applyBorder="1" applyAlignment="1">
      <alignment horizontal="center" vertical="center"/>
    </xf>
    <xf numFmtId="0" fontId="7" fillId="7" borderId="1" xfId="0" quotePrefix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 applyProtection="1">
      <alignment horizontal="left" vertical="center" wrapText="1"/>
      <protection locked="0"/>
    </xf>
    <xf numFmtId="0" fontId="6" fillId="7" borderId="1" xfId="0" applyFont="1" applyFill="1" applyBorder="1" applyAlignment="1" applyProtection="1">
      <alignment horizontal="left" vertical="center"/>
      <protection locked="0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0" fontId="6" fillId="7" borderId="1" xfId="0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 applyProtection="1">
      <alignment horizontal="center" vertical="center"/>
      <protection locked="0"/>
    </xf>
    <xf numFmtId="0" fontId="6" fillId="7" borderId="1" xfId="0" quotePrefix="1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0" fontId="12" fillId="7" borderId="1" xfId="0" applyFont="1" applyFill="1" applyBorder="1" applyAlignment="1" applyProtection="1">
      <alignment horizontal="left" vertical="center"/>
      <protection locked="0"/>
    </xf>
    <xf numFmtId="0" fontId="12" fillId="7" borderId="1" xfId="0" applyFont="1" applyFill="1" applyBorder="1" applyAlignment="1" applyProtection="1">
      <alignment horizontal="left" vertical="center" wrapText="1"/>
      <protection locked="0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1" fontId="12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12" fillId="7" borderId="1" xfId="0" quotePrefix="1" applyFont="1" applyFill="1" applyBorder="1" applyAlignment="1">
      <alignment horizontal="center" vertical="center" wrapText="1"/>
    </xf>
    <xf numFmtId="3" fontId="12" fillId="7" borderId="1" xfId="0" applyNumberFormat="1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49" fontId="15" fillId="7" borderId="1" xfId="3" applyNumberFormat="1" applyFont="1" applyFill="1" applyBorder="1" applyAlignment="1">
      <alignment horizontal="center" vertical="center" wrapText="1"/>
    </xf>
    <xf numFmtId="1" fontId="23" fillId="7" borderId="1" xfId="1" quotePrefix="1" applyNumberFormat="1" applyFont="1" applyFill="1" applyBorder="1" applyAlignment="1">
      <alignment horizontal="center" vertical="center"/>
    </xf>
    <xf numFmtId="1" fontId="4" fillId="0" borderId="0" xfId="1" applyNumberFormat="1" applyAlignment="1">
      <alignment horizontal="center" vertical="center"/>
    </xf>
    <xf numFmtId="0" fontId="20" fillId="5" borderId="1" xfId="0" applyFont="1" applyFill="1" applyBorder="1" applyAlignment="1" applyProtection="1">
      <alignment horizontal="center" vertical="center"/>
      <protection locked="0"/>
    </xf>
    <xf numFmtId="0" fontId="28" fillId="0" borderId="0" xfId="4" applyFont="1" applyAlignment="1">
      <alignment wrapText="1"/>
    </xf>
    <xf numFmtId="0" fontId="29" fillId="0" borderId="0" xfId="4" applyFont="1"/>
    <xf numFmtId="0" fontId="28" fillId="0" borderId="0" xfId="4" applyFont="1" applyAlignment="1">
      <alignment horizontal="right"/>
    </xf>
    <xf numFmtId="0" fontId="33" fillId="12" borderId="0" xfId="5" applyFont="1" applyFill="1"/>
    <xf numFmtId="3" fontId="32" fillId="13" borderId="0" xfId="5" applyNumberFormat="1" applyFont="1" applyFill="1"/>
    <xf numFmtId="0" fontId="32" fillId="13" borderId="0" xfId="5" applyFont="1" applyFill="1"/>
    <xf numFmtId="164" fontId="32" fillId="13" borderId="0" xfId="5" applyNumberFormat="1" applyFont="1" applyFill="1"/>
    <xf numFmtId="4" fontId="32" fillId="13" borderId="0" xfId="5" applyNumberFormat="1" applyFont="1" applyFill="1"/>
    <xf numFmtId="0" fontId="33" fillId="0" borderId="0" xfId="5" applyFont="1"/>
    <xf numFmtId="3" fontId="32" fillId="0" borderId="0" xfId="5" applyNumberFormat="1" applyFont="1"/>
    <xf numFmtId="0" fontId="32" fillId="0" borderId="0" xfId="5" applyFont="1"/>
    <xf numFmtId="164" fontId="32" fillId="0" borderId="0" xfId="5" applyNumberFormat="1" applyFont="1"/>
    <xf numFmtId="4" fontId="32" fillId="0" borderId="0" xfId="5" applyNumberFormat="1" applyFont="1"/>
    <xf numFmtId="4" fontId="33" fillId="14" borderId="2" xfId="5" applyNumberFormat="1" applyFont="1" applyFill="1" applyBorder="1" applyAlignment="1">
      <alignment horizontal="center" vertical="center" wrapText="1"/>
    </xf>
    <xf numFmtId="164" fontId="33" fillId="14" borderId="2" xfId="5" applyNumberFormat="1" applyFont="1" applyFill="1" applyBorder="1" applyAlignment="1">
      <alignment horizontal="center" vertical="center" wrapText="1"/>
    </xf>
    <xf numFmtId="0" fontId="32" fillId="15" borderId="2" xfId="5" applyFont="1" applyFill="1" applyBorder="1" applyAlignment="1">
      <alignment horizontal="center" vertical="center" wrapText="1"/>
    </xf>
    <xf numFmtId="3" fontId="32" fillId="15" borderId="2" xfId="5" applyNumberFormat="1" applyFont="1" applyFill="1" applyBorder="1" applyAlignment="1">
      <alignment horizontal="center" vertical="center" wrapText="1"/>
    </xf>
    <xf numFmtId="164" fontId="32" fillId="15" borderId="2" xfId="5" applyNumberFormat="1" applyFont="1" applyFill="1" applyBorder="1" applyAlignment="1">
      <alignment horizontal="center" vertical="center" wrapText="1"/>
    </xf>
    <xf numFmtId="4" fontId="32" fillId="15" borderId="2" xfId="5" applyNumberFormat="1" applyFont="1" applyFill="1" applyBorder="1" applyAlignment="1">
      <alignment horizontal="center" vertical="center" wrapText="1"/>
    </xf>
    <xf numFmtId="0" fontId="32" fillId="0" borderId="2" xfId="5" applyFont="1" applyBorder="1" applyAlignment="1">
      <alignment vertical="center" wrapText="1"/>
    </xf>
    <xf numFmtId="3" fontId="32" fillId="11" borderId="2" xfId="5" applyNumberFormat="1" applyFont="1" applyFill="1" applyBorder="1" applyAlignment="1">
      <alignment horizontal="center" vertical="center" wrapText="1"/>
    </xf>
    <xf numFmtId="0" fontId="32" fillId="0" borderId="2" xfId="5" applyFont="1" applyBorder="1" applyAlignment="1">
      <alignment horizontal="center" vertical="center" wrapText="1"/>
    </xf>
    <xf numFmtId="2" fontId="29" fillId="0" borderId="0" xfId="4" applyNumberFormat="1" applyFont="1"/>
    <xf numFmtId="3" fontId="29" fillId="0" borderId="0" xfId="4" applyNumberFormat="1" applyFont="1"/>
    <xf numFmtId="4" fontId="33" fillId="14" borderId="4" xfId="5" applyNumberFormat="1" applyFont="1" applyFill="1" applyBorder="1" applyAlignment="1">
      <alignment horizontal="center" vertical="center" wrapText="1"/>
    </xf>
    <xf numFmtId="4" fontId="32" fillId="15" borderId="4" xfId="5" applyNumberFormat="1" applyFont="1" applyFill="1" applyBorder="1" applyAlignment="1">
      <alignment horizontal="center" vertical="center" wrapText="1"/>
    </xf>
    <xf numFmtId="3" fontId="32" fillId="11" borderId="2" xfId="5" applyNumberFormat="1" applyFont="1" applyFill="1" applyBorder="1" applyAlignment="1">
      <alignment vertical="center" wrapText="1"/>
    </xf>
    <xf numFmtId="0" fontId="33" fillId="0" borderId="0" xfId="5" applyFont="1" applyAlignment="1">
      <alignment vertical="center" wrapText="1"/>
    </xf>
    <xf numFmtId="3" fontId="33" fillId="0" borderId="0" xfId="5" applyNumberFormat="1" applyFont="1" applyAlignment="1">
      <alignment vertical="center" wrapText="1"/>
    </xf>
    <xf numFmtId="164" fontId="33" fillId="0" borderId="0" xfId="5" applyNumberFormat="1" applyFont="1" applyAlignment="1">
      <alignment vertical="center" wrapText="1"/>
    </xf>
    <xf numFmtId="4" fontId="32" fillId="0" borderId="0" xfId="5" applyNumberFormat="1" applyFont="1" applyAlignment="1">
      <alignment vertical="center" wrapText="1"/>
    </xf>
    <xf numFmtId="3" fontId="33" fillId="13" borderId="0" xfId="5" applyNumberFormat="1" applyFont="1" applyFill="1" applyAlignment="1">
      <alignment vertical="center" wrapText="1"/>
    </xf>
    <xf numFmtId="0" fontId="33" fillId="13" borderId="0" xfId="5" applyFont="1" applyFill="1" applyAlignment="1">
      <alignment vertical="center" wrapText="1"/>
    </xf>
    <xf numFmtId="164" fontId="33" fillId="13" borderId="0" xfId="5" applyNumberFormat="1" applyFont="1" applyFill="1" applyAlignment="1">
      <alignment vertical="center" wrapText="1"/>
    </xf>
    <xf numFmtId="4" fontId="32" fillId="13" borderId="0" xfId="5" applyNumberFormat="1" applyFont="1" applyFill="1" applyAlignment="1">
      <alignment vertical="center" wrapText="1"/>
    </xf>
    <xf numFmtId="167" fontId="29" fillId="0" borderId="0" xfId="4" applyNumberFormat="1" applyFont="1"/>
    <xf numFmtId="9" fontId="29" fillId="0" borderId="0" xfId="2" applyFont="1"/>
    <xf numFmtId="165" fontId="29" fillId="0" borderId="0" xfId="6" applyNumberFormat="1" applyFont="1"/>
    <xf numFmtId="166" fontId="29" fillId="0" borderId="0" xfId="6" applyNumberFormat="1" applyFont="1"/>
    <xf numFmtId="4" fontId="29" fillId="0" borderId="0" xfId="4" applyNumberFormat="1" applyFont="1" applyAlignment="1">
      <alignment horizontal="center" vertical="center"/>
    </xf>
    <xf numFmtId="4" fontId="29" fillId="0" borderId="0" xfId="6" applyNumberFormat="1" applyFont="1" applyAlignment="1">
      <alignment horizontal="center" vertical="center"/>
    </xf>
    <xf numFmtId="4" fontId="29" fillId="0" borderId="0" xfId="4" applyNumberFormat="1" applyFont="1"/>
    <xf numFmtId="4" fontId="35" fillId="0" borderId="0" xfId="4" applyNumberFormat="1" applyFont="1" applyAlignment="1">
      <alignment horizontal="center" vertical="center"/>
    </xf>
    <xf numFmtId="4" fontId="36" fillId="0" borderId="0" xfId="4" applyNumberFormat="1" applyFont="1" applyAlignment="1">
      <alignment horizontal="center" vertical="center" wrapText="1"/>
    </xf>
    <xf numFmtId="4" fontId="36" fillId="0" borderId="0" xfId="4" applyNumberFormat="1" applyFont="1"/>
    <xf numFmtId="44" fontId="32" fillId="0" borderId="2" xfId="7" applyFont="1" applyBorder="1" applyAlignment="1">
      <alignment horizontal="center" vertical="center" wrapText="1"/>
    </xf>
    <xf numFmtId="44" fontId="32" fillId="0" borderId="2" xfId="7" applyFont="1" applyBorder="1" applyAlignment="1">
      <alignment vertical="center" wrapText="1"/>
    </xf>
    <xf numFmtId="44" fontId="33" fillId="0" borderId="2" xfId="7" applyFont="1" applyBorder="1" applyAlignment="1">
      <alignment vertical="center" wrapText="1"/>
    </xf>
    <xf numFmtId="44" fontId="32" fillId="0" borderId="4" xfId="7" applyFont="1" applyBorder="1" applyAlignment="1">
      <alignment vertical="center" wrapText="1"/>
    </xf>
    <xf numFmtId="44" fontId="33" fillId="0" borderId="4" xfId="7" applyFont="1" applyBorder="1" applyAlignment="1">
      <alignment vertical="center" wrapText="1"/>
    </xf>
    <xf numFmtId="44" fontId="33" fillId="0" borderId="0" xfId="7" applyFont="1" applyBorder="1" applyAlignment="1">
      <alignment vertical="center" wrapText="1"/>
    </xf>
    <xf numFmtId="44" fontId="32" fillId="0" borderId="3" xfId="7" applyFont="1" applyBorder="1" applyAlignment="1">
      <alignment vertical="center" wrapText="1"/>
    </xf>
    <xf numFmtId="44" fontId="33" fillId="0" borderId="1" xfId="7" applyFont="1" applyBorder="1" applyAlignment="1">
      <alignment vertical="center" wrapText="1"/>
    </xf>
    <xf numFmtId="0" fontId="38" fillId="0" borderId="0" xfId="4" applyFont="1"/>
    <xf numFmtId="0" fontId="4" fillId="6" borderId="1" xfId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3" fontId="4" fillId="3" borderId="1" xfId="1" applyNumberFormat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  <xf numFmtId="3" fontId="4" fillId="7" borderId="1" xfId="1" applyNumberFormat="1" applyFill="1" applyBorder="1" applyAlignment="1">
      <alignment horizontal="center" vertical="center"/>
    </xf>
    <xf numFmtId="0" fontId="4" fillId="7" borderId="1" xfId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3" fontId="4" fillId="2" borderId="1" xfId="1" applyNumberFormat="1" applyFill="1" applyBorder="1" applyAlignment="1">
      <alignment horizontal="center" vertical="center"/>
    </xf>
    <xf numFmtId="0" fontId="4" fillId="2" borderId="1" xfId="1" applyFill="1" applyBorder="1" applyAlignment="1">
      <alignment horizontal="center" vertical="center"/>
    </xf>
    <xf numFmtId="3" fontId="4" fillId="5" borderId="1" xfId="1" applyNumberFormat="1" applyFill="1" applyBorder="1" applyAlignment="1">
      <alignment horizontal="center" vertical="center"/>
    </xf>
    <xf numFmtId="0" fontId="4" fillId="5" borderId="1" xfId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/>
    </xf>
    <xf numFmtId="0" fontId="4" fillId="4" borderId="1" xfId="1" applyFill="1" applyBorder="1" applyAlignment="1">
      <alignment horizontal="center" vertical="center"/>
    </xf>
    <xf numFmtId="0" fontId="33" fillId="14" borderId="2" xfId="5" applyFont="1" applyFill="1" applyBorder="1" applyAlignment="1">
      <alignment horizontal="center" vertical="center" wrapText="1"/>
    </xf>
    <xf numFmtId="4" fontId="33" fillId="14" borderId="2" xfId="5" applyNumberFormat="1" applyFont="1" applyFill="1" applyBorder="1" applyAlignment="1">
      <alignment horizontal="center" vertical="center" wrapText="1"/>
    </xf>
    <xf numFmtId="0" fontId="29" fillId="0" borderId="0" xfId="4" applyFont="1" applyAlignment="1">
      <alignment horizontal="left" vertical="center" wrapText="1"/>
    </xf>
    <xf numFmtId="0" fontId="32" fillId="0" borderId="0" xfId="5" applyFont="1" applyAlignment="1">
      <alignment horizontal="left"/>
    </xf>
    <xf numFmtId="0" fontId="33" fillId="0" borderId="2" xfId="5" applyFont="1" applyBorder="1" applyAlignment="1">
      <alignment vertical="center" wrapText="1"/>
    </xf>
    <xf numFmtId="0" fontId="29" fillId="0" borderId="0" xfId="4" applyFont="1" applyAlignment="1">
      <alignment horizontal="left" vertical="top" wrapText="1"/>
    </xf>
    <xf numFmtId="4" fontId="37" fillId="0" borderId="0" xfId="4" applyNumberFormat="1" applyFont="1" applyAlignment="1">
      <alignment horizontal="center" vertical="center" wrapText="1"/>
    </xf>
  </cellXfs>
  <cellStyles count="8">
    <cellStyle name="Excel Built-in Normal" xfId="4" xr:uid="{00000000-0005-0000-0000-000000000000}"/>
    <cellStyle name="Excel Built-in Normal 1" xfId="1" xr:uid="{00000000-0005-0000-0000-000001000000}"/>
    <cellStyle name="Excel Built-in Normal 2" xfId="5" xr:uid="{00000000-0005-0000-0000-000002000000}"/>
    <cellStyle name="Excel Built-in Normal 3" xfId="6" xr:uid="{00000000-0005-0000-0000-000003000000}"/>
    <cellStyle name="Normalny" xfId="0" builtinId="0"/>
    <cellStyle name="Normalny_PPE+GS1" xfId="3" xr:uid="{00000000-0005-0000-0000-000005000000}"/>
    <cellStyle name="Procentowy" xfId="2" builtinId="5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SK%20powyzej%2030%20tys%20&#8364;\2024\5%20Dostawa%20energii%20PZP\swz%20wersja%20word\zalacznik%201%202025.xlsx" TargetMode="External"/><Relationship Id="rId1" Type="http://schemas.openxmlformats.org/officeDocument/2006/relationships/externalLinkPath" Target="/SK%20powyzej%2030%20tys%20&#8364;/2024/5%20Dostawa%20energii%20PZP/swz%20wersja%20word/zalacznik%201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ałącznik nr1"/>
    </sheetNames>
    <sheetDataSet>
      <sheetData sheetId="0">
        <row r="294">
          <cell r="L294">
            <v>1061600</v>
          </cell>
        </row>
        <row r="295">
          <cell r="L295">
            <v>886500</v>
          </cell>
        </row>
        <row r="296">
          <cell r="L296">
            <v>1338629</v>
          </cell>
        </row>
        <row r="297">
          <cell r="L297">
            <v>9600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2"/>
  <sheetViews>
    <sheetView showGridLines="0" view="pageBreakPreview" topLeftCell="A234" zoomScale="70" zoomScaleNormal="70" zoomScaleSheetLayoutView="70" workbookViewId="0">
      <selection activeCell="L258" sqref="L258"/>
    </sheetView>
  </sheetViews>
  <sheetFormatPr defaultRowHeight="15"/>
  <cols>
    <col min="1" max="1" width="5.7109375" style="1" customWidth="1"/>
    <col min="2" max="2" width="40.7109375" style="4" customWidth="1"/>
    <col min="3" max="3" width="20.5703125" style="5" customWidth="1"/>
    <col min="4" max="4" width="12.28515625" style="4" customWidth="1"/>
    <col min="5" max="5" width="0" style="1" hidden="1" customWidth="1"/>
    <col min="6" max="6" width="15.42578125" style="1" customWidth="1"/>
    <col min="7" max="8" width="15.42578125" style="2" customWidth="1"/>
    <col min="9" max="9" width="17.140625" style="2" customWidth="1"/>
    <col min="10" max="10" width="24.85546875" style="182" customWidth="1"/>
    <col min="11" max="11" width="18" style="1" customWidth="1"/>
    <col min="12" max="12" width="13.140625" style="1" customWidth="1"/>
    <col min="13" max="13" width="13.28515625" style="18" customWidth="1"/>
    <col min="14" max="14" width="14.85546875" style="3" customWidth="1"/>
    <col min="15" max="15" width="0" style="79" hidden="1" customWidth="1"/>
    <col min="16" max="16" width="13.85546875" style="6" hidden="1" customWidth="1"/>
  </cols>
  <sheetData>
    <row r="1" spans="1:15">
      <c r="N1" s="110" t="s">
        <v>705</v>
      </c>
    </row>
    <row r="2" spans="1:15" ht="18.75">
      <c r="A2" s="248" t="s">
        <v>468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4" spans="1:15" s="21" customFormat="1" ht="38.25">
      <c r="A4" s="255" t="s">
        <v>50</v>
      </c>
      <c r="B4" s="255" t="s">
        <v>49</v>
      </c>
      <c r="C4" s="256" t="s">
        <v>0</v>
      </c>
      <c r="D4" s="256"/>
      <c r="E4" s="256"/>
      <c r="F4" s="256"/>
      <c r="G4" s="256"/>
      <c r="H4" s="256"/>
      <c r="I4" s="256"/>
      <c r="J4" s="257" t="s">
        <v>1</v>
      </c>
      <c r="K4" s="19" t="s">
        <v>2</v>
      </c>
      <c r="L4" s="19" t="s">
        <v>450</v>
      </c>
      <c r="M4" s="20" t="s">
        <v>474</v>
      </c>
      <c r="N4" s="255" t="s">
        <v>194</v>
      </c>
      <c r="O4" s="79"/>
    </row>
    <row r="5" spans="1:15" s="21" customFormat="1" ht="25.5">
      <c r="A5" s="255"/>
      <c r="B5" s="255"/>
      <c r="C5" s="22" t="s">
        <v>396</v>
      </c>
      <c r="D5" s="22" t="s">
        <v>397</v>
      </c>
      <c r="E5" s="19" t="s">
        <v>3</v>
      </c>
      <c r="F5" s="23" t="s">
        <v>4</v>
      </c>
      <c r="G5" s="19" t="s">
        <v>5</v>
      </c>
      <c r="H5" s="19" t="s">
        <v>6</v>
      </c>
      <c r="I5" s="19" t="s">
        <v>7</v>
      </c>
      <c r="J5" s="257"/>
      <c r="K5" s="22" t="s">
        <v>469</v>
      </c>
      <c r="L5" s="22" t="s">
        <v>451</v>
      </c>
      <c r="M5" s="20" t="s">
        <v>8</v>
      </c>
      <c r="N5" s="255"/>
      <c r="O5" s="79"/>
    </row>
    <row r="6" spans="1:15" s="6" customFormat="1" ht="30">
      <c r="A6" s="7">
        <v>1</v>
      </c>
      <c r="B6" s="8" t="s">
        <v>51</v>
      </c>
      <c r="C6" s="9" t="s">
        <v>200</v>
      </c>
      <c r="D6" s="8" t="s">
        <v>9</v>
      </c>
      <c r="E6" s="7"/>
      <c r="F6" s="7" t="s">
        <v>10</v>
      </c>
      <c r="G6" s="10" t="s">
        <v>11</v>
      </c>
      <c r="H6" s="10" t="s">
        <v>11</v>
      </c>
      <c r="I6" s="10" t="s">
        <v>11</v>
      </c>
      <c r="J6" s="10" t="s">
        <v>708</v>
      </c>
      <c r="K6" s="10" t="s">
        <v>883</v>
      </c>
      <c r="L6" s="7">
        <v>160</v>
      </c>
      <c r="M6" s="11">
        <v>1100000</v>
      </c>
      <c r="N6" s="12" t="s">
        <v>195</v>
      </c>
      <c r="O6" s="79">
        <v>1</v>
      </c>
    </row>
    <row r="7" spans="1:15" s="38" customFormat="1">
      <c r="A7" s="31">
        <v>2</v>
      </c>
      <c r="B7" s="32" t="s">
        <v>52</v>
      </c>
      <c r="C7" s="33" t="s">
        <v>201</v>
      </c>
      <c r="D7" s="32">
        <v>4</v>
      </c>
      <c r="E7" s="31"/>
      <c r="F7" s="31" t="s">
        <v>12</v>
      </c>
      <c r="G7" s="34" t="s">
        <v>13</v>
      </c>
      <c r="H7" s="34" t="s">
        <v>14</v>
      </c>
      <c r="I7" s="34" t="s">
        <v>14</v>
      </c>
      <c r="J7" s="34" t="s">
        <v>709</v>
      </c>
      <c r="K7" s="34" t="s">
        <v>883</v>
      </c>
      <c r="L7" s="35">
        <v>80</v>
      </c>
      <c r="M7" s="36">
        <v>160000</v>
      </c>
      <c r="N7" s="37" t="s">
        <v>196</v>
      </c>
      <c r="O7" s="79">
        <v>1</v>
      </c>
    </row>
    <row r="8" spans="1:15" s="30" customFormat="1">
      <c r="A8" s="24">
        <v>3</v>
      </c>
      <c r="B8" s="25" t="s">
        <v>53</v>
      </c>
      <c r="C8" s="26" t="s">
        <v>202</v>
      </c>
      <c r="D8" s="25" t="s">
        <v>203</v>
      </c>
      <c r="E8" s="24"/>
      <c r="F8" s="24" t="s">
        <v>12</v>
      </c>
      <c r="G8" s="27" t="s">
        <v>13</v>
      </c>
      <c r="H8" s="27" t="s">
        <v>14</v>
      </c>
      <c r="I8" s="27" t="s">
        <v>15</v>
      </c>
      <c r="J8" s="152" t="s">
        <v>710</v>
      </c>
      <c r="K8" s="150" t="s">
        <v>883</v>
      </c>
      <c r="L8" s="48">
        <v>15</v>
      </c>
      <c r="M8" s="28">
        <v>53000</v>
      </c>
      <c r="N8" s="29" t="s">
        <v>197</v>
      </c>
      <c r="O8" s="79"/>
    </row>
    <row r="9" spans="1:15" s="30" customFormat="1">
      <c r="A9" s="24">
        <v>4</v>
      </c>
      <c r="B9" s="25" t="s">
        <v>54</v>
      </c>
      <c r="C9" s="26" t="s">
        <v>204</v>
      </c>
      <c r="D9" s="25" t="s">
        <v>205</v>
      </c>
      <c r="E9" s="24"/>
      <c r="F9" s="24" t="s">
        <v>10</v>
      </c>
      <c r="G9" s="27" t="s">
        <v>11</v>
      </c>
      <c r="H9" s="27" t="s">
        <v>11</v>
      </c>
      <c r="I9" s="27" t="s">
        <v>11</v>
      </c>
      <c r="J9" s="152" t="s">
        <v>711</v>
      </c>
      <c r="K9" s="150" t="s">
        <v>883</v>
      </c>
      <c r="L9" s="48">
        <v>10</v>
      </c>
      <c r="M9" s="28">
        <v>18500</v>
      </c>
      <c r="N9" s="29" t="s">
        <v>197</v>
      </c>
      <c r="O9" s="79"/>
    </row>
    <row r="10" spans="1:15" s="30" customFormat="1">
      <c r="A10" s="24">
        <v>5</v>
      </c>
      <c r="B10" s="25" t="s">
        <v>55</v>
      </c>
      <c r="C10" s="26" t="s">
        <v>206</v>
      </c>
      <c r="D10" s="25" t="s">
        <v>207</v>
      </c>
      <c r="E10" s="24"/>
      <c r="F10" s="24" t="s">
        <v>10</v>
      </c>
      <c r="G10" s="27" t="s">
        <v>11</v>
      </c>
      <c r="H10" s="27" t="s">
        <v>11</v>
      </c>
      <c r="I10" s="27" t="s">
        <v>11</v>
      </c>
      <c r="J10" s="152" t="s">
        <v>712</v>
      </c>
      <c r="K10" s="150" t="s">
        <v>883</v>
      </c>
      <c r="L10" s="48">
        <v>12</v>
      </c>
      <c r="M10" s="28">
        <v>39200</v>
      </c>
      <c r="N10" s="29" t="s">
        <v>197</v>
      </c>
      <c r="O10" s="79"/>
    </row>
    <row r="11" spans="1:15" s="30" customFormat="1">
      <c r="A11" s="24">
        <v>6</v>
      </c>
      <c r="B11" s="25" t="s">
        <v>56</v>
      </c>
      <c r="C11" s="26" t="s">
        <v>208</v>
      </c>
      <c r="D11" s="25" t="s">
        <v>209</v>
      </c>
      <c r="E11" s="24"/>
      <c r="F11" s="24" t="s">
        <v>10</v>
      </c>
      <c r="G11" s="27" t="s">
        <v>11</v>
      </c>
      <c r="H11" s="27" t="s">
        <v>11</v>
      </c>
      <c r="I11" s="27" t="s">
        <v>11</v>
      </c>
      <c r="J11" s="152" t="s">
        <v>713</v>
      </c>
      <c r="K11" s="150" t="s">
        <v>883</v>
      </c>
      <c r="L11" s="48">
        <v>10</v>
      </c>
      <c r="M11" s="28">
        <v>10100</v>
      </c>
      <c r="N11" s="29" t="s">
        <v>197</v>
      </c>
      <c r="O11" s="79"/>
    </row>
    <row r="12" spans="1:15" s="30" customFormat="1">
      <c r="A12" s="24">
        <v>7</v>
      </c>
      <c r="B12" s="25" t="s">
        <v>57</v>
      </c>
      <c r="C12" s="26" t="s">
        <v>210</v>
      </c>
      <c r="D12" s="25" t="s">
        <v>211</v>
      </c>
      <c r="E12" s="24"/>
      <c r="F12" s="24" t="s">
        <v>10</v>
      </c>
      <c r="G12" s="27" t="s">
        <v>11</v>
      </c>
      <c r="H12" s="27" t="s">
        <v>11</v>
      </c>
      <c r="I12" s="27" t="s">
        <v>11</v>
      </c>
      <c r="J12" s="152" t="s">
        <v>714</v>
      </c>
      <c r="K12" s="150" t="s">
        <v>883</v>
      </c>
      <c r="L12" s="48">
        <v>9</v>
      </c>
      <c r="M12" s="28">
        <v>1700</v>
      </c>
      <c r="N12" s="29" t="s">
        <v>197</v>
      </c>
      <c r="O12" s="79"/>
    </row>
    <row r="13" spans="1:15" s="30" customFormat="1">
      <c r="A13" s="24">
        <v>8</v>
      </c>
      <c r="B13" s="25" t="s">
        <v>58</v>
      </c>
      <c r="C13" s="26" t="s">
        <v>212</v>
      </c>
      <c r="D13" s="25" t="s">
        <v>215</v>
      </c>
      <c r="E13" s="24"/>
      <c r="F13" s="24" t="s">
        <v>10</v>
      </c>
      <c r="G13" s="27" t="s">
        <v>11</v>
      </c>
      <c r="H13" s="27" t="s">
        <v>11</v>
      </c>
      <c r="I13" s="27" t="s">
        <v>16</v>
      </c>
      <c r="J13" s="152" t="s">
        <v>715</v>
      </c>
      <c r="K13" s="150" t="s">
        <v>883</v>
      </c>
      <c r="L13" s="48">
        <v>14</v>
      </c>
      <c r="M13" s="28">
        <v>15300</v>
      </c>
      <c r="N13" s="29" t="s">
        <v>197</v>
      </c>
      <c r="O13" s="79"/>
    </row>
    <row r="14" spans="1:15" s="30" customFormat="1">
      <c r="A14" s="24">
        <v>9</v>
      </c>
      <c r="B14" s="25" t="s">
        <v>59</v>
      </c>
      <c r="C14" s="26" t="s">
        <v>216</v>
      </c>
      <c r="D14" s="25" t="s">
        <v>217</v>
      </c>
      <c r="E14" s="24"/>
      <c r="F14" s="24" t="s">
        <v>10</v>
      </c>
      <c r="G14" s="27" t="s">
        <v>11</v>
      </c>
      <c r="H14" s="27" t="s">
        <v>11</v>
      </c>
      <c r="I14" s="27" t="s">
        <v>16</v>
      </c>
      <c r="J14" s="152" t="s">
        <v>716</v>
      </c>
      <c r="K14" s="150" t="s">
        <v>883</v>
      </c>
      <c r="L14" s="48">
        <v>6</v>
      </c>
      <c r="M14" s="28">
        <v>9900</v>
      </c>
      <c r="N14" s="29" t="s">
        <v>197</v>
      </c>
      <c r="O14" s="79"/>
    </row>
    <row r="15" spans="1:15" s="30" customFormat="1">
      <c r="A15" s="24">
        <v>10</v>
      </c>
      <c r="B15" s="25" t="s">
        <v>60</v>
      </c>
      <c r="C15" s="26" t="s">
        <v>213</v>
      </c>
      <c r="D15" s="25" t="s">
        <v>218</v>
      </c>
      <c r="E15" s="24"/>
      <c r="F15" s="24" t="s">
        <v>10</v>
      </c>
      <c r="G15" s="27" t="s">
        <v>11</v>
      </c>
      <c r="H15" s="27" t="s">
        <v>11</v>
      </c>
      <c r="I15" s="27" t="s">
        <v>17</v>
      </c>
      <c r="J15" s="152" t="s">
        <v>717</v>
      </c>
      <c r="K15" s="150" t="s">
        <v>883</v>
      </c>
      <c r="L15" s="48">
        <v>6</v>
      </c>
      <c r="M15" s="28">
        <v>23200</v>
      </c>
      <c r="N15" s="29" t="s">
        <v>197</v>
      </c>
      <c r="O15" s="79"/>
    </row>
    <row r="16" spans="1:15" s="30" customFormat="1">
      <c r="A16" s="24">
        <v>11</v>
      </c>
      <c r="B16" s="25" t="s">
        <v>61</v>
      </c>
      <c r="C16" s="26" t="s">
        <v>213</v>
      </c>
      <c r="D16" s="25" t="s">
        <v>219</v>
      </c>
      <c r="E16" s="24"/>
      <c r="F16" s="24" t="s">
        <v>10</v>
      </c>
      <c r="G16" s="27" t="s">
        <v>11</v>
      </c>
      <c r="H16" s="27" t="s">
        <v>11</v>
      </c>
      <c r="I16" s="27" t="s">
        <v>17</v>
      </c>
      <c r="J16" s="152" t="s">
        <v>718</v>
      </c>
      <c r="K16" s="150" t="s">
        <v>883</v>
      </c>
      <c r="L16" s="48">
        <v>6</v>
      </c>
      <c r="M16" s="28">
        <v>15200</v>
      </c>
      <c r="N16" s="29" t="s">
        <v>197</v>
      </c>
      <c r="O16" s="79"/>
    </row>
    <row r="17" spans="1:16" s="30" customFormat="1">
      <c r="A17" s="24">
        <v>12</v>
      </c>
      <c r="B17" s="25" t="s">
        <v>62</v>
      </c>
      <c r="C17" s="26" t="s">
        <v>213</v>
      </c>
      <c r="D17" s="25" t="s">
        <v>220</v>
      </c>
      <c r="E17" s="24"/>
      <c r="F17" s="24" t="s">
        <v>10</v>
      </c>
      <c r="G17" s="27" t="s">
        <v>11</v>
      </c>
      <c r="H17" s="27" t="s">
        <v>11</v>
      </c>
      <c r="I17" s="27" t="s">
        <v>17</v>
      </c>
      <c r="J17" s="152" t="s">
        <v>719</v>
      </c>
      <c r="K17" s="150" t="s">
        <v>883</v>
      </c>
      <c r="L17" s="48">
        <v>6</v>
      </c>
      <c r="M17" s="28">
        <v>5000</v>
      </c>
      <c r="N17" s="29" t="s">
        <v>197</v>
      </c>
      <c r="O17" s="79"/>
    </row>
    <row r="18" spans="1:16" s="30" customFormat="1" ht="30">
      <c r="A18" s="24">
        <v>13</v>
      </c>
      <c r="B18" s="25" t="s">
        <v>63</v>
      </c>
      <c r="C18" s="26" t="s">
        <v>214</v>
      </c>
      <c r="D18" s="25" t="s">
        <v>221</v>
      </c>
      <c r="E18" s="24"/>
      <c r="F18" s="24" t="s">
        <v>10</v>
      </c>
      <c r="G18" s="27" t="s">
        <v>11</v>
      </c>
      <c r="H18" s="27" t="s">
        <v>11</v>
      </c>
      <c r="I18" s="27" t="s">
        <v>18</v>
      </c>
      <c r="J18" s="152" t="s">
        <v>720</v>
      </c>
      <c r="K18" s="150" t="s">
        <v>883</v>
      </c>
      <c r="L18" s="48">
        <v>12</v>
      </c>
      <c r="M18" s="28">
        <v>25200</v>
      </c>
      <c r="N18" s="29" t="s">
        <v>197</v>
      </c>
      <c r="O18" s="79"/>
    </row>
    <row r="19" spans="1:16" s="30" customFormat="1" ht="30">
      <c r="A19" s="24">
        <v>14</v>
      </c>
      <c r="B19" s="25" t="s">
        <v>64</v>
      </c>
      <c r="C19" s="26" t="s">
        <v>214</v>
      </c>
      <c r="D19" s="25" t="s">
        <v>222</v>
      </c>
      <c r="E19" s="24"/>
      <c r="F19" s="24" t="s">
        <v>10</v>
      </c>
      <c r="G19" s="27" t="s">
        <v>11</v>
      </c>
      <c r="H19" s="27" t="s">
        <v>11</v>
      </c>
      <c r="I19" s="27" t="s">
        <v>18</v>
      </c>
      <c r="J19" s="152" t="s">
        <v>721</v>
      </c>
      <c r="K19" s="150" t="s">
        <v>883</v>
      </c>
      <c r="L19" s="48">
        <v>12</v>
      </c>
      <c r="M19" s="28">
        <v>12800</v>
      </c>
      <c r="N19" s="29" t="s">
        <v>197</v>
      </c>
      <c r="O19" s="79"/>
    </row>
    <row r="20" spans="1:16" s="30" customFormat="1" ht="16.5" customHeight="1">
      <c r="A20" s="24">
        <v>15</v>
      </c>
      <c r="B20" s="25" t="s">
        <v>65</v>
      </c>
      <c r="C20" s="26" t="s">
        <v>223</v>
      </c>
      <c r="D20" s="25" t="s">
        <v>224</v>
      </c>
      <c r="E20" s="24"/>
      <c r="F20" s="24" t="s">
        <v>10</v>
      </c>
      <c r="G20" s="27" t="s">
        <v>11</v>
      </c>
      <c r="H20" s="27" t="s">
        <v>11</v>
      </c>
      <c r="I20" s="27" t="s">
        <v>11</v>
      </c>
      <c r="J20" s="152" t="s">
        <v>722</v>
      </c>
      <c r="K20" s="150" t="s">
        <v>883</v>
      </c>
      <c r="L20" s="48">
        <v>6</v>
      </c>
      <c r="M20" s="28">
        <v>1700</v>
      </c>
      <c r="N20" s="29" t="s">
        <v>197</v>
      </c>
      <c r="O20" s="79"/>
    </row>
    <row r="21" spans="1:16" s="30" customFormat="1">
      <c r="A21" s="24">
        <v>16</v>
      </c>
      <c r="B21" s="25" t="s">
        <v>66</v>
      </c>
      <c r="C21" s="26" t="s">
        <v>225</v>
      </c>
      <c r="D21" s="25" t="s">
        <v>226</v>
      </c>
      <c r="E21" s="24"/>
      <c r="F21" s="24" t="s">
        <v>19</v>
      </c>
      <c r="G21" s="27" t="s">
        <v>20</v>
      </c>
      <c r="H21" s="27" t="s">
        <v>20</v>
      </c>
      <c r="I21" s="27" t="s">
        <v>20</v>
      </c>
      <c r="J21" s="152" t="s">
        <v>723</v>
      </c>
      <c r="K21" s="150" t="s">
        <v>883</v>
      </c>
      <c r="L21" s="48">
        <v>4</v>
      </c>
      <c r="M21" s="28">
        <v>2200</v>
      </c>
      <c r="N21" s="29" t="s">
        <v>197</v>
      </c>
      <c r="O21" s="79"/>
    </row>
    <row r="22" spans="1:16" s="30" customFormat="1">
      <c r="A22" s="24">
        <v>17</v>
      </c>
      <c r="B22" s="25" t="s">
        <v>67</v>
      </c>
      <c r="C22" s="26" t="s">
        <v>227</v>
      </c>
      <c r="D22" s="25" t="s">
        <v>228</v>
      </c>
      <c r="E22" s="24"/>
      <c r="F22" s="24" t="s">
        <v>19</v>
      </c>
      <c r="G22" s="27" t="s">
        <v>20</v>
      </c>
      <c r="H22" s="27" t="s">
        <v>20</v>
      </c>
      <c r="I22" s="27" t="s">
        <v>20</v>
      </c>
      <c r="J22" s="152" t="s">
        <v>724</v>
      </c>
      <c r="K22" s="150" t="s">
        <v>883</v>
      </c>
      <c r="L22" s="48">
        <v>4</v>
      </c>
      <c r="M22" s="28">
        <v>100</v>
      </c>
      <c r="N22" s="29" t="s">
        <v>197</v>
      </c>
      <c r="O22" s="79"/>
    </row>
    <row r="23" spans="1:16" s="30" customFormat="1">
      <c r="A23" s="24">
        <v>18</v>
      </c>
      <c r="B23" s="25" t="s">
        <v>68</v>
      </c>
      <c r="C23" s="26" t="s">
        <v>229</v>
      </c>
      <c r="D23" s="25" t="s">
        <v>230</v>
      </c>
      <c r="E23" s="24"/>
      <c r="F23" s="24" t="s">
        <v>19</v>
      </c>
      <c r="G23" s="27" t="s">
        <v>20</v>
      </c>
      <c r="H23" s="27" t="s">
        <v>20</v>
      </c>
      <c r="I23" s="27" t="s">
        <v>20</v>
      </c>
      <c r="J23" s="152" t="s">
        <v>725</v>
      </c>
      <c r="K23" s="150" t="s">
        <v>883</v>
      </c>
      <c r="L23" s="48">
        <v>4</v>
      </c>
      <c r="M23" s="28">
        <v>120</v>
      </c>
      <c r="N23" s="29" t="s">
        <v>197</v>
      </c>
      <c r="O23" s="79"/>
    </row>
    <row r="24" spans="1:16" s="30" customFormat="1">
      <c r="A24" s="24">
        <v>19</v>
      </c>
      <c r="B24" s="25" t="s">
        <v>69</v>
      </c>
      <c r="C24" s="26" t="s">
        <v>231</v>
      </c>
      <c r="D24" s="25" t="s">
        <v>232</v>
      </c>
      <c r="E24" s="24"/>
      <c r="F24" s="24" t="s">
        <v>19</v>
      </c>
      <c r="G24" s="27" t="s">
        <v>20</v>
      </c>
      <c r="H24" s="27" t="s">
        <v>20</v>
      </c>
      <c r="I24" s="27" t="s">
        <v>20</v>
      </c>
      <c r="J24" s="152" t="s">
        <v>726</v>
      </c>
      <c r="K24" s="150" t="s">
        <v>883</v>
      </c>
      <c r="L24" s="48">
        <v>6</v>
      </c>
      <c r="M24" s="28">
        <v>3600</v>
      </c>
      <c r="N24" s="29" t="s">
        <v>197</v>
      </c>
      <c r="O24" s="79"/>
    </row>
    <row r="25" spans="1:16" s="30" customFormat="1">
      <c r="A25" s="24">
        <v>20</v>
      </c>
      <c r="B25" s="25" t="s">
        <v>70</v>
      </c>
      <c r="C25" s="26" t="s">
        <v>233</v>
      </c>
      <c r="D25" s="25" t="s">
        <v>234</v>
      </c>
      <c r="E25" s="24"/>
      <c r="F25" s="24" t="s">
        <v>19</v>
      </c>
      <c r="G25" s="27" t="s">
        <v>20</v>
      </c>
      <c r="H25" s="27" t="s">
        <v>20</v>
      </c>
      <c r="I25" s="27" t="s">
        <v>20</v>
      </c>
      <c r="J25" s="152" t="s">
        <v>727</v>
      </c>
      <c r="K25" s="150" t="s">
        <v>883</v>
      </c>
      <c r="L25" s="48">
        <v>6</v>
      </c>
      <c r="M25" s="28">
        <v>2400</v>
      </c>
      <c r="N25" s="29" t="s">
        <v>197</v>
      </c>
      <c r="O25" s="79"/>
    </row>
    <row r="26" spans="1:16" s="30" customFormat="1">
      <c r="A26" s="24">
        <v>21</v>
      </c>
      <c r="B26" s="25" t="s">
        <v>71</v>
      </c>
      <c r="C26" s="26" t="s">
        <v>235</v>
      </c>
      <c r="D26" s="25" t="s">
        <v>236</v>
      </c>
      <c r="E26" s="24"/>
      <c r="F26" s="24" t="s">
        <v>19</v>
      </c>
      <c r="G26" s="27" t="s">
        <v>20</v>
      </c>
      <c r="H26" s="27" t="s">
        <v>20</v>
      </c>
      <c r="I26" s="27" t="s">
        <v>20</v>
      </c>
      <c r="J26" s="152" t="s">
        <v>728</v>
      </c>
      <c r="K26" s="150" t="s">
        <v>883</v>
      </c>
      <c r="L26" s="48">
        <v>6</v>
      </c>
      <c r="M26" s="28">
        <v>200</v>
      </c>
      <c r="N26" s="29" t="s">
        <v>197</v>
      </c>
      <c r="O26" s="79"/>
    </row>
    <row r="27" spans="1:16" s="30" customFormat="1">
      <c r="A27" s="24">
        <v>22</v>
      </c>
      <c r="B27" s="25" t="s">
        <v>72</v>
      </c>
      <c r="C27" s="26" t="s">
        <v>237</v>
      </c>
      <c r="D27" s="25" t="s">
        <v>238</v>
      </c>
      <c r="E27" s="24"/>
      <c r="F27" s="24" t="s">
        <v>19</v>
      </c>
      <c r="G27" s="27" t="s">
        <v>20</v>
      </c>
      <c r="H27" s="27" t="s">
        <v>20</v>
      </c>
      <c r="I27" s="27" t="s">
        <v>20</v>
      </c>
      <c r="J27" s="152" t="s">
        <v>729</v>
      </c>
      <c r="K27" s="150" t="s">
        <v>883</v>
      </c>
      <c r="L27" s="48">
        <v>5</v>
      </c>
      <c r="M27" s="28">
        <v>400</v>
      </c>
      <c r="N27" s="29" t="s">
        <v>197</v>
      </c>
      <c r="O27" s="79"/>
    </row>
    <row r="28" spans="1:16" s="30" customFormat="1">
      <c r="A28" s="24">
        <v>23</v>
      </c>
      <c r="B28" s="25" t="s">
        <v>73</v>
      </c>
      <c r="C28" s="26" t="s">
        <v>239</v>
      </c>
      <c r="D28" s="25" t="s">
        <v>240</v>
      </c>
      <c r="E28" s="24"/>
      <c r="F28" s="24" t="s">
        <v>12</v>
      </c>
      <c r="G28" s="27" t="s">
        <v>13</v>
      </c>
      <c r="H28" s="27" t="s">
        <v>14</v>
      </c>
      <c r="I28" s="27" t="s">
        <v>14</v>
      </c>
      <c r="J28" s="152" t="s">
        <v>730</v>
      </c>
      <c r="K28" s="150" t="s">
        <v>883</v>
      </c>
      <c r="L28" s="48">
        <v>3</v>
      </c>
      <c r="M28" s="28">
        <v>800</v>
      </c>
      <c r="N28" s="29" t="s">
        <v>197</v>
      </c>
      <c r="O28" s="79"/>
    </row>
    <row r="29" spans="1:16" s="30" customFormat="1">
      <c r="A29" s="24">
        <v>24</v>
      </c>
      <c r="B29" s="25" t="s">
        <v>74</v>
      </c>
      <c r="C29" s="26" t="s">
        <v>241</v>
      </c>
      <c r="D29" s="25" t="s">
        <v>242</v>
      </c>
      <c r="E29" s="24"/>
      <c r="F29" s="24" t="s">
        <v>12</v>
      </c>
      <c r="G29" s="27" t="s">
        <v>13</v>
      </c>
      <c r="H29" s="27" t="s">
        <v>14</v>
      </c>
      <c r="I29" s="27" t="s">
        <v>14</v>
      </c>
      <c r="J29" s="152" t="s">
        <v>731</v>
      </c>
      <c r="K29" s="150" t="s">
        <v>883</v>
      </c>
      <c r="L29" s="48">
        <v>3</v>
      </c>
      <c r="M29" s="28">
        <v>1300</v>
      </c>
      <c r="N29" s="29" t="s">
        <v>197</v>
      </c>
      <c r="O29" s="79"/>
    </row>
    <row r="30" spans="1:16" s="30" customFormat="1">
      <c r="A30" s="24">
        <v>25</v>
      </c>
      <c r="B30" s="25" t="s">
        <v>75</v>
      </c>
      <c r="C30" s="26" t="s">
        <v>243</v>
      </c>
      <c r="D30" s="25" t="s">
        <v>244</v>
      </c>
      <c r="E30" s="24"/>
      <c r="F30" s="24" t="s">
        <v>12</v>
      </c>
      <c r="G30" s="27" t="s">
        <v>13</v>
      </c>
      <c r="H30" s="27" t="s">
        <v>14</v>
      </c>
      <c r="I30" s="27" t="s">
        <v>14</v>
      </c>
      <c r="J30" s="152" t="s">
        <v>732</v>
      </c>
      <c r="K30" s="150" t="s">
        <v>883</v>
      </c>
      <c r="L30" s="48">
        <v>5</v>
      </c>
      <c r="M30" s="28">
        <v>700</v>
      </c>
      <c r="N30" s="29" t="s">
        <v>197</v>
      </c>
      <c r="O30" s="79"/>
    </row>
    <row r="31" spans="1:16" s="123" customFormat="1">
      <c r="A31" s="115">
        <v>26</v>
      </c>
      <c r="B31" s="116" t="s">
        <v>76</v>
      </c>
      <c r="C31" s="117" t="s">
        <v>245</v>
      </c>
      <c r="D31" s="116" t="s">
        <v>246</v>
      </c>
      <c r="E31" s="115"/>
      <c r="F31" s="115" t="s">
        <v>12</v>
      </c>
      <c r="G31" s="118" t="s">
        <v>13</v>
      </c>
      <c r="H31" s="118" t="s">
        <v>14</v>
      </c>
      <c r="I31" s="118" t="s">
        <v>14</v>
      </c>
      <c r="J31" s="152" t="s">
        <v>733</v>
      </c>
      <c r="K31" s="150" t="s">
        <v>883</v>
      </c>
      <c r="L31" s="137">
        <v>17</v>
      </c>
      <c r="M31" s="119">
        <v>4100</v>
      </c>
      <c r="N31" s="120" t="s">
        <v>197</v>
      </c>
      <c r="O31" s="132"/>
      <c r="P31" s="123" t="s">
        <v>583</v>
      </c>
    </row>
    <row r="32" spans="1:16" s="30" customFormat="1">
      <c r="A32" s="24">
        <v>27</v>
      </c>
      <c r="B32" s="25" t="s">
        <v>77</v>
      </c>
      <c r="C32" s="26" t="s">
        <v>202</v>
      </c>
      <c r="D32" s="25" t="s">
        <v>248</v>
      </c>
      <c r="E32" s="24"/>
      <c r="F32" s="24" t="s">
        <v>12</v>
      </c>
      <c r="G32" s="27" t="s">
        <v>13</v>
      </c>
      <c r="H32" s="27" t="s">
        <v>14</v>
      </c>
      <c r="I32" s="27" t="s">
        <v>15</v>
      </c>
      <c r="J32" s="152" t="s">
        <v>734</v>
      </c>
      <c r="K32" s="150" t="s">
        <v>883</v>
      </c>
      <c r="L32" s="48">
        <v>6</v>
      </c>
      <c r="M32" s="28">
        <v>2900</v>
      </c>
      <c r="N32" s="29" t="s">
        <v>197</v>
      </c>
      <c r="O32" s="79"/>
    </row>
    <row r="33" spans="1:15" s="30" customFormat="1">
      <c r="A33" s="24">
        <v>28</v>
      </c>
      <c r="B33" s="25" t="s">
        <v>78</v>
      </c>
      <c r="C33" s="26" t="s">
        <v>202</v>
      </c>
      <c r="D33" s="25" t="s">
        <v>249</v>
      </c>
      <c r="E33" s="24"/>
      <c r="F33" s="24" t="s">
        <v>12</v>
      </c>
      <c r="G33" s="27" t="s">
        <v>13</v>
      </c>
      <c r="H33" s="27" t="s">
        <v>14</v>
      </c>
      <c r="I33" s="27" t="s">
        <v>15</v>
      </c>
      <c r="J33" s="152" t="s">
        <v>735</v>
      </c>
      <c r="K33" s="150" t="s">
        <v>883</v>
      </c>
      <c r="L33" s="48">
        <v>6</v>
      </c>
      <c r="M33" s="28">
        <v>2700</v>
      </c>
      <c r="N33" s="29" t="s">
        <v>197</v>
      </c>
      <c r="O33" s="79"/>
    </row>
    <row r="34" spans="1:15" s="30" customFormat="1">
      <c r="A34" s="24">
        <v>29</v>
      </c>
      <c r="B34" s="25" t="s">
        <v>79</v>
      </c>
      <c r="C34" s="26" t="s">
        <v>247</v>
      </c>
      <c r="D34" s="25" t="s">
        <v>251</v>
      </c>
      <c r="E34" s="24"/>
      <c r="F34" s="24" t="s">
        <v>12</v>
      </c>
      <c r="G34" s="27" t="s">
        <v>13</v>
      </c>
      <c r="H34" s="27" t="s">
        <v>14</v>
      </c>
      <c r="I34" s="27" t="s">
        <v>21</v>
      </c>
      <c r="J34" s="152" t="s">
        <v>736</v>
      </c>
      <c r="K34" s="150" t="s">
        <v>883</v>
      </c>
      <c r="L34" s="48">
        <v>6</v>
      </c>
      <c r="M34" s="28">
        <v>500</v>
      </c>
      <c r="N34" s="29" t="s">
        <v>197</v>
      </c>
      <c r="O34" s="79"/>
    </row>
    <row r="35" spans="1:15" s="30" customFormat="1">
      <c r="A35" s="24">
        <v>30</v>
      </c>
      <c r="B35" s="25" t="s">
        <v>80</v>
      </c>
      <c r="C35" s="26" t="s">
        <v>247</v>
      </c>
      <c r="D35" s="25" t="s">
        <v>252</v>
      </c>
      <c r="E35" s="24"/>
      <c r="F35" s="24" t="s">
        <v>12</v>
      </c>
      <c r="G35" s="27" t="s">
        <v>13</v>
      </c>
      <c r="H35" s="27" t="s">
        <v>14</v>
      </c>
      <c r="I35" s="27" t="s">
        <v>21</v>
      </c>
      <c r="J35" s="152" t="s">
        <v>737</v>
      </c>
      <c r="K35" s="150" t="s">
        <v>883</v>
      </c>
      <c r="L35" s="48">
        <v>6</v>
      </c>
      <c r="M35" s="28">
        <v>4300</v>
      </c>
      <c r="N35" s="29" t="s">
        <v>197</v>
      </c>
      <c r="O35" s="79"/>
    </row>
    <row r="36" spans="1:15" s="30" customFormat="1">
      <c r="A36" s="24">
        <v>31</v>
      </c>
      <c r="B36" s="25" t="s">
        <v>81</v>
      </c>
      <c r="C36" s="26" t="s">
        <v>256</v>
      </c>
      <c r="D36" s="25" t="s">
        <v>253</v>
      </c>
      <c r="E36" s="24"/>
      <c r="F36" s="24" t="s">
        <v>12</v>
      </c>
      <c r="G36" s="27" t="s">
        <v>13</v>
      </c>
      <c r="H36" s="27" t="s">
        <v>14</v>
      </c>
      <c r="I36" s="27" t="s">
        <v>14</v>
      </c>
      <c r="J36" s="152" t="s">
        <v>738</v>
      </c>
      <c r="K36" s="150" t="s">
        <v>883</v>
      </c>
      <c r="L36" s="48">
        <v>6</v>
      </c>
      <c r="M36" s="28">
        <v>300</v>
      </c>
      <c r="N36" s="29" t="s">
        <v>197</v>
      </c>
      <c r="O36" s="79"/>
    </row>
    <row r="37" spans="1:15" s="30" customFormat="1">
      <c r="A37" s="24">
        <v>32</v>
      </c>
      <c r="B37" s="25" t="s">
        <v>82</v>
      </c>
      <c r="C37" s="26" t="s">
        <v>254</v>
      </c>
      <c r="D37" s="25" t="s">
        <v>255</v>
      </c>
      <c r="E37" s="24"/>
      <c r="F37" s="24" t="s">
        <v>22</v>
      </c>
      <c r="G37" s="27" t="s">
        <v>23</v>
      </c>
      <c r="H37" s="27" t="s">
        <v>20</v>
      </c>
      <c r="I37" s="27" t="s">
        <v>23</v>
      </c>
      <c r="J37" s="152" t="s">
        <v>739</v>
      </c>
      <c r="K37" s="150" t="s">
        <v>883</v>
      </c>
      <c r="L37" s="48">
        <v>8</v>
      </c>
      <c r="M37" s="28">
        <v>4400</v>
      </c>
      <c r="N37" s="29" t="s">
        <v>197</v>
      </c>
      <c r="O37" s="79"/>
    </row>
    <row r="38" spans="1:15" s="30" customFormat="1">
      <c r="A38" s="24">
        <v>33</v>
      </c>
      <c r="B38" s="25" t="s">
        <v>470</v>
      </c>
      <c r="C38" s="26" t="s">
        <v>254</v>
      </c>
      <c r="D38" s="25" t="s">
        <v>257</v>
      </c>
      <c r="E38" s="24"/>
      <c r="F38" s="24" t="s">
        <v>22</v>
      </c>
      <c r="G38" s="27" t="s">
        <v>23</v>
      </c>
      <c r="H38" s="27" t="s">
        <v>20</v>
      </c>
      <c r="I38" s="27" t="s">
        <v>23</v>
      </c>
      <c r="J38" s="152" t="s">
        <v>740</v>
      </c>
      <c r="K38" s="150" t="s">
        <v>883</v>
      </c>
      <c r="L38" s="48">
        <v>8</v>
      </c>
      <c r="M38" s="28">
        <v>2300</v>
      </c>
      <c r="N38" s="29" t="s">
        <v>197</v>
      </c>
      <c r="O38" s="79"/>
    </row>
    <row r="39" spans="1:15" s="30" customFormat="1">
      <c r="A39" s="24">
        <v>34</v>
      </c>
      <c r="B39" s="25" t="s">
        <v>83</v>
      </c>
      <c r="C39" s="26" t="s">
        <v>229</v>
      </c>
      <c r="D39" s="25" t="s">
        <v>258</v>
      </c>
      <c r="E39" s="24"/>
      <c r="F39" s="24" t="s">
        <v>22</v>
      </c>
      <c r="G39" s="27" t="s">
        <v>23</v>
      </c>
      <c r="H39" s="27" t="s">
        <v>20</v>
      </c>
      <c r="I39" s="27" t="s">
        <v>23</v>
      </c>
      <c r="J39" s="152" t="s">
        <v>741</v>
      </c>
      <c r="K39" s="150" t="s">
        <v>883</v>
      </c>
      <c r="L39" s="48">
        <v>8</v>
      </c>
      <c r="M39" s="28">
        <v>2300</v>
      </c>
      <c r="N39" s="29" t="s">
        <v>197</v>
      </c>
      <c r="O39" s="79"/>
    </row>
    <row r="40" spans="1:15" s="30" customFormat="1">
      <c r="A40" s="24">
        <v>35</v>
      </c>
      <c r="B40" s="25" t="s">
        <v>84</v>
      </c>
      <c r="C40" s="26" t="s">
        <v>229</v>
      </c>
      <c r="D40" s="25" t="s">
        <v>259</v>
      </c>
      <c r="E40" s="24"/>
      <c r="F40" s="24" t="s">
        <v>22</v>
      </c>
      <c r="G40" s="27" t="s">
        <v>23</v>
      </c>
      <c r="H40" s="27" t="s">
        <v>20</v>
      </c>
      <c r="I40" s="27" t="s">
        <v>23</v>
      </c>
      <c r="J40" s="152" t="s">
        <v>742</v>
      </c>
      <c r="K40" s="150" t="s">
        <v>883</v>
      </c>
      <c r="L40" s="48">
        <v>12</v>
      </c>
      <c r="M40" s="28">
        <v>2000</v>
      </c>
      <c r="N40" s="29" t="s">
        <v>197</v>
      </c>
      <c r="O40" s="79"/>
    </row>
    <row r="41" spans="1:15" s="30" customFormat="1">
      <c r="A41" s="24">
        <v>36</v>
      </c>
      <c r="B41" s="25" t="s">
        <v>85</v>
      </c>
      <c r="C41" s="26" t="s">
        <v>229</v>
      </c>
      <c r="D41" s="25" t="s">
        <v>260</v>
      </c>
      <c r="E41" s="24"/>
      <c r="F41" s="24" t="s">
        <v>22</v>
      </c>
      <c r="G41" s="27" t="s">
        <v>23</v>
      </c>
      <c r="H41" s="27" t="s">
        <v>20</v>
      </c>
      <c r="I41" s="27" t="s">
        <v>23</v>
      </c>
      <c r="J41" s="152" t="s">
        <v>743</v>
      </c>
      <c r="K41" s="150" t="s">
        <v>883</v>
      </c>
      <c r="L41" s="48">
        <v>8</v>
      </c>
      <c r="M41" s="28">
        <v>2800</v>
      </c>
      <c r="N41" s="29" t="s">
        <v>197</v>
      </c>
      <c r="O41" s="79"/>
    </row>
    <row r="42" spans="1:15" s="30" customFormat="1">
      <c r="A42" s="24">
        <v>37</v>
      </c>
      <c r="B42" s="25" t="s">
        <v>86</v>
      </c>
      <c r="C42" s="26" t="s">
        <v>233</v>
      </c>
      <c r="D42" s="25" t="s">
        <v>261</v>
      </c>
      <c r="E42" s="24"/>
      <c r="F42" s="24" t="s">
        <v>19</v>
      </c>
      <c r="G42" s="27" t="s">
        <v>20</v>
      </c>
      <c r="H42" s="27" t="s">
        <v>20</v>
      </c>
      <c r="I42" s="27" t="s">
        <v>20</v>
      </c>
      <c r="J42" s="152" t="s">
        <v>744</v>
      </c>
      <c r="K42" s="150" t="s">
        <v>883</v>
      </c>
      <c r="L42" s="48">
        <v>8</v>
      </c>
      <c r="M42" s="28">
        <v>4400</v>
      </c>
      <c r="N42" s="29" t="s">
        <v>197</v>
      </c>
      <c r="O42" s="79"/>
    </row>
    <row r="43" spans="1:15" s="30" customFormat="1">
      <c r="A43" s="24">
        <v>38</v>
      </c>
      <c r="B43" s="25" t="s">
        <v>87</v>
      </c>
      <c r="C43" s="26" t="s">
        <v>250</v>
      </c>
      <c r="D43" s="25" t="s">
        <v>262</v>
      </c>
      <c r="E43" s="24"/>
      <c r="F43" s="24" t="s">
        <v>24</v>
      </c>
      <c r="G43" s="27" t="s">
        <v>25</v>
      </c>
      <c r="H43" s="27" t="s">
        <v>20</v>
      </c>
      <c r="I43" s="27" t="s">
        <v>25</v>
      </c>
      <c r="J43" s="152" t="s">
        <v>745</v>
      </c>
      <c r="K43" s="150" t="s">
        <v>883</v>
      </c>
      <c r="L43" s="48">
        <v>8</v>
      </c>
      <c r="M43" s="28">
        <v>800</v>
      </c>
      <c r="N43" s="29" t="s">
        <v>197</v>
      </c>
      <c r="O43" s="79"/>
    </row>
    <row r="44" spans="1:15" s="30" customFormat="1">
      <c r="A44" s="24">
        <v>39</v>
      </c>
      <c r="B44" s="25" t="s">
        <v>88</v>
      </c>
      <c r="C44" s="26" t="s">
        <v>250</v>
      </c>
      <c r="D44" s="25" t="s">
        <v>263</v>
      </c>
      <c r="E44" s="24"/>
      <c r="F44" s="24" t="s">
        <v>24</v>
      </c>
      <c r="G44" s="27" t="s">
        <v>25</v>
      </c>
      <c r="H44" s="27" t="s">
        <v>20</v>
      </c>
      <c r="I44" s="27" t="s">
        <v>25</v>
      </c>
      <c r="J44" s="152" t="s">
        <v>746</v>
      </c>
      <c r="K44" s="150" t="s">
        <v>883</v>
      </c>
      <c r="L44" s="48">
        <v>8</v>
      </c>
      <c r="M44" s="28">
        <v>400</v>
      </c>
      <c r="N44" s="29" t="s">
        <v>197</v>
      </c>
      <c r="O44" s="79"/>
    </row>
    <row r="45" spans="1:15" s="30" customFormat="1">
      <c r="A45" s="24">
        <v>40</v>
      </c>
      <c r="B45" s="25" t="s">
        <v>89</v>
      </c>
      <c r="C45" s="26" t="s">
        <v>250</v>
      </c>
      <c r="D45" s="25" t="s">
        <v>264</v>
      </c>
      <c r="E45" s="24"/>
      <c r="F45" s="24" t="s">
        <v>24</v>
      </c>
      <c r="G45" s="27" t="s">
        <v>25</v>
      </c>
      <c r="H45" s="27" t="s">
        <v>20</v>
      </c>
      <c r="I45" s="27" t="s">
        <v>25</v>
      </c>
      <c r="J45" s="152" t="s">
        <v>747</v>
      </c>
      <c r="K45" s="150" t="s">
        <v>883</v>
      </c>
      <c r="L45" s="48">
        <v>8</v>
      </c>
      <c r="M45" s="28">
        <v>2900</v>
      </c>
      <c r="N45" s="29" t="s">
        <v>197</v>
      </c>
      <c r="O45" s="79"/>
    </row>
    <row r="46" spans="1:15" s="30" customFormat="1">
      <c r="A46" s="24">
        <v>41</v>
      </c>
      <c r="B46" s="25" t="s">
        <v>90</v>
      </c>
      <c r="C46" s="26" t="s">
        <v>265</v>
      </c>
      <c r="D46" s="25" t="s">
        <v>268</v>
      </c>
      <c r="E46" s="24"/>
      <c r="F46" s="24" t="s">
        <v>19</v>
      </c>
      <c r="G46" s="27" t="s">
        <v>20</v>
      </c>
      <c r="H46" s="27" t="s">
        <v>20</v>
      </c>
      <c r="I46" s="27" t="s">
        <v>26</v>
      </c>
      <c r="J46" s="152" t="s">
        <v>748</v>
      </c>
      <c r="K46" s="150" t="s">
        <v>883</v>
      </c>
      <c r="L46" s="48">
        <v>8</v>
      </c>
      <c r="M46" s="28">
        <v>1400</v>
      </c>
      <c r="N46" s="29" t="s">
        <v>197</v>
      </c>
      <c r="O46" s="79"/>
    </row>
    <row r="47" spans="1:15" s="30" customFormat="1">
      <c r="A47" s="24">
        <v>42</v>
      </c>
      <c r="B47" s="25" t="s">
        <v>91</v>
      </c>
      <c r="C47" s="26" t="s">
        <v>269</v>
      </c>
      <c r="D47" s="25" t="s">
        <v>270</v>
      </c>
      <c r="E47" s="24"/>
      <c r="F47" s="24" t="s">
        <v>19</v>
      </c>
      <c r="G47" s="27" t="s">
        <v>20</v>
      </c>
      <c r="H47" s="27" t="s">
        <v>20</v>
      </c>
      <c r="I47" s="27" t="s">
        <v>20</v>
      </c>
      <c r="J47" s="152" t="s">
        <v>749</v>
      </c>
      <c r="K47" s="150" t="s">
        <v>883</v>
      </c>
      <c r="L47" s="48">
        <v>30</v>
      </c>
      <c r="M47" s="28">
        <v>81600</v>
      </c>
      <c r="N47" s="29" t="s">
        <v>197</v>
      </c>
      <c r="O47" s="79"/>
    </row>
    <row r="48" spans="1:15" s="30" customFormat="1">
      <c r="A48" s="24">
        <v>43</v>
      </c>
      <c r="B48" s="25" t="s">
        <v>92</v>
      </c>
      <c r="C48" s="26" t="s">
        <v>266</v>
      </c>
      <c r="D48" s="25" t="s">
        <v>271</v>
      </c>
      <c r="E48" s="24"/>
      <c r="F48" s="24" t="s">
        <v>19</v>
      </c>
      <c r="G48" s="27" t="s">
        <v>20</v>
      </c>
      <c r="H48" s="27" t="s">
        <v>20</v>
      </c>
      <c r="I48" s="27" t="s">
        <v>27</v>
      </c>
      <c r="J48" s="152" t="s">
        <v>750</v>
      </c>
      <c r="K48" s="150" t="s">
        <v>883</v>
      </c>
      <c r="L48" s="48">
        <v>20</v>
      </c>
      <c r="M48" s="28">
        <v>2900</v>
      </c>
      <c r="N48" s="29" t="s">
        <v>197</v>
      </c>
      <c r="O48" s="79"/>
    </row>
    <row r="49" spans="1:15" s="30" customFormat="1">
      <c r="A49" s="24">
        <v>44</v>
      </c>
      <c r="B49" s="25" t="s">
        <v>93</v>
      </c>
      <c r="C49" s="26" t="s">
        <v>267</v>
      </c>
      <c r="D49" s="25" t="s">
        <v>272</v>
      </c>
      <c r="E49" s="24"/>
      <c r="F49" s="24" t="s">
        <v>19</v>
      </c>
      <c r="G49" s="27" t="s">
        <v>20</v>
      </c>
      <c r="H49" s="27" t="s">
        <v>20</v>
      </c>
      <c r="I49" s="27" t="s">
        <v>28</v>
      </c>
      <c r="J49" s="152" t="s">
        <v>751</v>
      </c>
      <c r="K49" s="150" t="s">
        <v>883</v>
      </c>
      <c r="L49" s="48">
        <v>20</v>
      </c>
      <c r="M49" s="28">
        <v>8000</v>
      </c>
      <c r="N49" s="29" t="s">
        <v>197</v>
      </c>
      <c r="O49" s="79"/>
    </row>
    <row r="50" spans="1:15" s="30" customFormat="1">
      <c r="A50" s="24">
        <v>45</v>
      </c>
      <c r="B50" s="25" t="s">
        <v>94</v>
      </c>
      <c r="C50" s="26" t="s">
        <v>267</v>
      </c>
      <c r="D50" s="25" t="s">
        <v>273</v>
      </c>
      <c r="E50" s="24"/>
      <c r="F50" s="24" t="s">
        <v>19</v>
      </c>
      <c r="G50" s="27" t="s">
        <v>20</v>
      </c>
      <c r="H50" s="27" t="s">
        <v>20</v>
      </c>
      <c r="I50" s="27" t="s">
        <v>28</v>
      </c>
      <c r="J50" s="152" t="s">
        <v>752</v>
      </c>
      <c r="K50" s="150" t="s">
        <v>883</v>
      </c>
      <c r="L50" s="48">
        <v>20</v>
      </c>
      <c r="M50" s="28">
        <v>900</v>
      </c>
      <c r="N50" s="29" t="s">
        <v>197</v>
      </c>
      <c r="O50" s="79"/>
    </row>
    <row r="51" spans="1:15" s="30" customFormat="1">
      <c r="A51" s="24">
        <v>46</v>
      </c>
      <c r="B51" s="25" t="s">
        <v>95</v>
      </c>
      <c r="C51" s="26" t="s">
        <v>266</v>
      </c>
      <c r="D51" s="25" t="s">
        <v>274</v>
      </c>
      <c r="E51" s="24"/>
      <c r="F51" s="24" t="s">
        <v>19</v>
      </c>
      <c r="G51" s="27" t="s">
        <v>20</v>
      </c>
      <c r="H51" s="27" t="s">
        <v>20</v>
      </c>
      <c r="I51" s="27" t="s">
        <v>27</v>
      </c>
      <c r="J51" s="152" t="s">
        <v>753</v>
      </c>
      <c r="K51" s="150" t="s">
        <v>883</v>
      </c>
      <c r="L51" s="48">
        <v>20</v>
      </c>
      <c r="M51" s="28">
        <v>1400</v>
      </c>
      <c r="N51" s="29" t="s">
        <v>197</v>
      </c>
      <c r="O51" s="79"/>
    </row>
    <row r="52" spans="1:15" s="30" customFormat="1">
      <c r="A52" s="24">
        <v>47</v>
      </c>
      <c r="B52" s="25" t="s">
        <v>96</v>
      </c>
      <c r="C52" s="26" t="s">
        <v>235</v>
      </c>
      <c r="D52" s="25" t="s">
        <v>275</v>
      </c>
      <c r="E52" s="24"/>
      <c r="F52" s="24" t="s">
        <v>19</v>
      </c>
      <c r="G52" s="27" t="s">
        <v>20</v>
      </c>
      <c r="H52" s="27" t="s">
        <v>20</v>
      </c>
      <c r="I52" s="27" t="s">
        <v>20</v>
      </c>
      <c r="J52" s="152" t="s">
        <v>754</v>
      </c>
      <c r="K52" s="150" t="s">
        <v>883</v>
      </c>
      <c r="L52" s="48">
        <v>20</v>
      </c>
      <c r="M52" s="28">
        <v>1500</v>
      </c>
      <c r="N52" s="29" t="s">
        <v>197</v>
      </c>
      <c r="O52" s="79"/>
    </row>
    <row r="53" spans="1:15" s="30" customFormat="1">
      <c r="A53" s="24">
        <v>48</v>
      </c>
      <c r="B53" s="25" t="s">
        <v>97</v>
      </c>
      <c r="C53" s="26" t="s">
        <v>235</v>
      </c>
      <c r="D53" s="25" t="s">
        <v>276</v>
      </c>
      <c r="E53" s="24"/>
      <c r="F53" s="24" t="s">
        <v>19</v>
      </c>
      <c r="G53" s="27" t="s">
        <v>20</v>
      </c>
      <c r="H53" s="27" t="s">
        <v>20</v>
      </c>
      <c r="I53" s="27" t="s">
        <v>20</v>
      </c>
      <c r="J53" s="152" t="s">
        <v>755</v>
      </c>
      <c r="K53" s="150" t="s">
        <v>883</v>
      </c>
      <c r="L53" s="48">
        <v>30</v>
      </c>
      <c r="M53" s="28">
        <v>5900</v>
      </c>
      <c r="N53" s="29" t="s">
        <v>197</v>
      </c>
      <c r="O53" s="79"/>
    </row>
    <row r="54" spans="1:15" s="30" customFormat="1">
      <c r="A54" s="24">
        <v>49</v>
      </c>
      <c r="B54" s="25" t="s">
        <v>98</v>
      </c>
      <c r="C54" s="26" t="s">
        <v>266</v>
      </c>
      <c r="D54" s="25" t="s">
        <v>277</v>
      </c>
      <c r="E54" s="24"/>
      <c r="F54" s="24" t="s">
        <v>19</v>
      </c>
      <c r="G54" s="27" t="s">
        <v>20</v>
      </c>
      <c r="H54" s="27" t="s">
        <v>20</v>
      </c>
      <c r="I54" s="27" t="s">
        <v>27</v>
      </c>
      <c r="J54" s="152" t="s">
        <v>756</v>
      </c>
      <c r="K54" s="150" t="s">
        <v>883</v>
      </c>
      <c r="L54" s="48">
        <v>20</v>
      </c>
      <c r="M54" s="28">
        <v>1900</v>
      </c>
      <c r="N54" s="29" t="s">
        <v>197</v>
      </c>
      <c r="O54" s="79"/>
    </row>
    <row r="55" spans="1:15" s="30" customFormat="1">
      <c r="A55" s="24">
        <v>50</v>
      </c>
      <c r="B55" s="25" t="s">
        <v>99</v>
      </c>
      <c r="C55" s="26" t="s">
        <v>266</v>
      </c>
      <c r="D55" s="25" t="s">
        <v>278</v>
      </c>
      <c r="E55" s="24"/>
      <c r="F55" s="24" t="s">
        <v>19</v>
      </c>
      <c r="G55" s="27" t="s">
        <v>20</v>
      </c>
      <c r="H55" s="27" t="s">
        <v>20</v>
      </c>
      <c r="I55" s="27" t="s">
        <v>27</v>
      </c>
      <c r="J55" s="152" t="s">
        <v>757</v>
      </c>
      <c r="K55" s="150" t="s">
        <v>883</v>
      </c>
      <c r="L55" s="48">
        <v>12</v>
      </c>
      <c r="M55" s="28">
        <v>500</v>
      </c>
      <c r="N55" s="29" t="s">
        <v>197</v>
      </c>
      <c r="O55" s="79"/>
    </row>
    <row r="56" spans="1:15" s="30" customFormat="1">
      <c r="A56" s="24">
        <v>51</v>
      </c>
      <c r="B56" s="25" t="s">
        <v>100</v>
      </c>
      <c r="C56" s="26" t="s">
        <v>279</v>
      </c>
      <c r="D56" s="25" t="s">
        <v>280</v>
      </c>
      <c r="E56" s="24"/>
      <c r="F56" s="24" t="s">
        <v>19</v>
      </c>
      <c r="G56" s="27" t="s">
        <v>20</v>
      </c>
      <c r="H56" s="27" t="s">
        <v>20</v>
      </c>
      <c r="I56" s="27" t="s">
        <v>20</v>
      </c>
      <c r="J56" s="152" t="s">
        <v>758</v>
      </c>
      <c r="K56" s="150" t="s">
        <v>883</v>
      </c>
      <c r="L56" s="48">
        <v>12</v>
      </c>
      <c r="M56" s="28">
        <v>700</v>
      </c>
      <c r="N56" s="29" t="s">
        <v>197</v>
      </c>
      <c r="O56" s="79"/>
    </row>
    <row r="57" spans="1:15" s="30" customFormat="1">
      <c r="A57" s="24">
        <v>52</v>
      </c>
      <c r="B57" s="25" t="s">
        <v>101</v>
      </c>
      <c r="C57" s="26" t="s">
        <v>279</v>
      </c>
      <c r="D57" s="25" t="s">
        <v>281</v>
      </c>
      <c r="E57" s="24"/>
      <c r="F57" s="24" t="s">
        <v>19</v>
      </c>
      <c r="G57" s="27" t="s">
        <v>20</v>
      </c>
      <c r="H57" s="27" t="s">
        <v>20</v>
      </c>
      <c r="I57" s="27" t="s">
        <v>20</v>
      </c>
      <c r="J57" s="152" t="s">
        <v>759</v>
      </c>
      <c r="K57" s="150" t="s">
        <v>883</v>
      </c>
      <c r="L57" s="48">
        <v>12</v>
      </c>
      <c r="M57" s="28">
        <v>400</v>
      </c>
      <c r="N57" s="29" t="s">
        <v>197</v>
      </c>
      <c r="O57" s="79"/>
    </row>
    <row r="58" spans="1:15" s="30" customFormat="1">
      <c r="A58" s="24">
        <v>53</v>
      </c>
      <c r="B58" s="25" t="s">
        <v>102</v>
      </c>
      <c r="C58" s="26" t="s">
        <v>269</v>
      </c>
      <c r="D58" s="25" t="s">
        <v>270</v>
      </c>
      <c r="E58" s="24"/>
      <c r="F58" s="24" t="s">
        <v>19</v>
      </c>
      <c r="G58" s="27" t="s">
        <v>20</v>
      </c>
      <c r="H58" s="27" t="s">
        <v>20</v>
      </c>
      <c r="I58" s="27" t="s">
        <v>20</v>
      </c>
      <c r="J58" s="152" t="s">
        <v>760</v>
      </c>
      <c r="K58" s="150" t="s">
        <v>883</v>
      </c>
      <c r="L58" s="48">
        <v>20</v>
      </c>
      <c r="M58" s="28">
        <v>1800</v>
      </c>
      <c r="N58" s="29" t="s">
        <v>197</v>
      </c>
      <c r="O58" s="79"/>
    </row>
    <row r="59" spans="1:15" s="30" customFormat="1" ht="30">
      <c r="A59" s="24">
        <v>54</v>
      </c>
      <c r="B59" s="25" t="s">
        <v>103</v>
      </c>
      <c r="C59" s="26" t="s">
        <v>282</v>
      </c>
      <c r="D59" s="25" t="s">
        <v>283</v>
      </c>
      <c r="E59" s="24"/>
      <c r="F59" s="24" t="s">
        <v>29</v>
      </c>
      <c r="G59" s="27" t="s">
        <v>30</v>
      </c>
      <c r="H59" s="27" t="s">
        <v>30</v>
      </c>
      <c r="I59" s="27" t="s">
        <v>31</v>
      </c>
      <c r="J59" s="152" t="s">
        <v>761</v>
      </c>
      <c r="K59" s="150" t="s">
        <v>883</v>
      </c>
      <c r="L59" s="48">
        <v>12</v>
      </c>
      <c r="M59" s="28">
        <v>15600</v>
      </c>
      <c r="N59" s="29" t="s">
        <v>197</v>
      </c>
      <c r="O59" s="79"/>
    </row>
    <row r="60" spans="1:15" s="30" customFormat="1" ht="30">
      <c r="A60" s="24">
        <v>55</v>
      </c>
      <c r="B60" s="25" t="s">
        <v>104</v>
      </c>
      <c r="C60" s="26" t="s">
        <v>282</v>
      </c>
      <c r="D60" s="25" t="s">
        <v>284</v>
      </c>
      <c r="E60" s="24"/>
      <c r="F60" s="24" t="s">
        <v>29</v>
      </c>
      <c r="G60" s="27" t="s">
        <v>30</v>
      </c>
      <c r="H60" s="27" t="s">
        <v>30</v>
      </c>
      <c r="I60" s="27" t="s">
        <v>31</v>
      </c>
      <c r="J60" s="152" t="s">
        <v>762</v>
      </c>
      <c r="K60" s="150" t="s">
        <v>883</v>
      </c>
      <c r="L60" s="48">
        <v>12</v>
      </c>
      <c r="M60" s="28">
        <v>15100</v>
      </c>
      <c r="N60" s="29" t="s">
        <v>197</v>
      </c>
      <c r="O60" s="79"/>
    </row>
    <row r="61" spans="1:15" s="30" customFormat="1" ht="30">
      <c r="A61" s="24">
        <v>56</v>
      </c>
      <c r="B61" s="25" t="s">
        <v>105</v>
      </c>
      <c r="C61" s="26" t="s">
        <v>282</v>
      </c>
      <c r="D61" s="25" t="s">
        <v>284</v>
      </c>
      <c r="E61" s="24"/>
      <c r="F61" s="24" t="s">
        <v>29</v>
      </c>
      <c r="G61" s="27" t="s">
        <v>30</v>
      </c>
      <c r="H61" s="27" t="s">
        <v>30</v>
      </c>
      <c r="I61" s="27" t="s">
        <v>31</v>
      </c>
      <c r="J61" s="152" t="s">
        <v>763</v>
      </c>
      <c r="K61" s="150" t="s">
        <v>883</v>
      </c>
      <c r="L61" s="48">
        <v>12</v>
      </c>
      <c r="M61" s="28">
        <v>15900</v>
      </c>
      <c r="N61" s="29" t="s">
        <v>197</v>
      </c>
      <c r="O61" s="79"/>
    </row>
    <row r="62" spans="1:15" s="30" customFormat="1" ht="30">
      <c r="A62" s="24">
        <v>57</v>
      </c>
      <c r="B62" s="25" t="s">
        <v>106</v>
      </c>
      <c r="C62" s="26" t="s">
        <v>282</v>
      </c>
      <c r="D62" s="25" t="s">
        <v>284</v>
      </c>
      <c r="E62" s="24"/>
      <c r="F62" s="24" t="s">
        <v>29</v>
      </c>
      <c r="G62" s="27" t="s">
        <v>30</v>
      </c>
      <c r="H62" s="27" t="s">
        <v>30</v>
      </c>
      <c r="I62" s="27" t="s">
        <v>31</v>
      </c>
      <c r="J62" s="152" t="s">
        <v>764</v>
      </c>
      <c r="K62" s="150" t="s">
        <v>883</v>
      </c>
      <c r="L62" s="48">
        <v>12</v>
      </c>
      <c r="M62" s="28">
        <v>15200</v>
      </c>
      <c r="N62" s="29" t="s">
        <v>197</v>
      </c>
      <c r="O62" s="79"/>
    </row>
    <row r="63" spans="1:15" s="30" customFormat="1" ht="30">
      <c r="A63" s="24">
        <v>58</v>
      </c>
      <c r="B63" s="25" t="s">
        <v>107</v>
      </c>
      <c r="C63" s="26" t="s">
        <v>285</v>
      </c>
      <c r="D63" s="25" t="s">
        <v>286</v>
      </c>
      <c r="E63" s="24"/>
      <c r="F63" s="24" t="s">
        <v>32</v>
      </c>
      <c r="G63" s="27" t="s">
        <v>33</v>
      </c>
      <c r="H63" s="27" t="s">
        <v>33</v>
      </c>
      <c r="I63" s="27" t="s">
        <v>34</v>
      </c>
      <c r="J63" s="152" t="s">
        <v>765</v>
      </c>
      <c r="K63" s="150" t="s">
        <v>883</v>
      </c>
      <c r="L63" s="48">
        <v>7</v>
      </c>
      <c r="M63" s="28">
        <v>400</v>
      </c>
      <c r="N63" s="29" t="s">
        <v>197</v>
      </c>
      <c r="O63" s="79"/>
    </row>
    <row r="64" spans="1:15" s="30" customFormat="1" ht="30">
      <c r="A64" s="24">
        <v>59</v>
      </c>
      <c r="B64" s="25" t="s">
        <v>108</v>
      </c>
      <c r="C64" s="26" t="s">
        <v>285</v>
      </c>
      <c r="D64" s="25" t="s">
        <v>287</v>
      </c>
      <c r="E64" s="24"/>
      <c r="F64" s="24" t="s">
        <v>32</v>
      </c>
      <c r="G64" s="27" t="s">
        <v>33</v>
      </c>
      <c r="H64" s="27" t="s">
        <v>33</v>
      </c>
      <c r="I64" s="27" t="s">
        <v>34</v>
      </c>
      <c r="J64" s="152" t="s">
        <v>766</v>
      </c>
      <c r="K64" s="150" t="s">
        <v>883</v>
      </c>
      <c r="L64" s="48">
        <v>7</v>
      </c>
      <c r="M64" s="28">
        <v>1000</v>
      </c>
      <c r="N64" s="29" t="s">
        <v>197</v>
      </c>
      <c r="O64" s="79"/>
    </row>
    <row r="65" spans="1:15" s="30" customFormat="1" ht="30">
      <c r="A65" s="24">
        <v>60</v>
      </c>
      <c r="B65" s="25" t="s">
        <v>109</v>
      </c>
      <c r="C65" s="26" t="s">
        <v>285</v>
      </c>
      <c r="D65" s="25" t="s">
        <v>288</v>
      </c>
      <c r="E65" s="24"/>
      <c r="F65" s="24" t="s">
        <v>32</v>
      </c>
      <c r="G65" s="27" t="s">
        <v>33</v>
      </c>
      <c r="H65" s="27" t="s">
        <v>33</v>
      </c>
      <c r="I65" s="27" t="s">
        <v>34</v>
      </c>
      <c r="J65" s="152" t="s">
        <v>767</v>
      </c>
      <c r="K65" s="150" t="s">
        <v>883</v>
      </c>
      <c r="L65" s="48">
        <v>12</v>
      </c>
      <c r="M65" s="28">
        <v>11700</v>
      </c>
      <c r="N65" s="29" t="s">
        <v>197</v>
      </c>
      <c r="O65" s="79"/>
    </row>
    <row r="66" spans="1:15" s="30" customFormat="1" ht="30">
      <c r="A66" s="24">
        <v>61</v>
      </c>
      <c r="B66" s="25" t="s">
        <v>110</v>
      </c>
      <c r="C66" s="26" t="s">
        <v>285</v>
      </c>
      <c r="D66" s="25" t="s">
        <v>289</v>
      </c>
      <c r="E66" s="24"/>
      <c r="F66" s="24" t="s">
        <v>32</v>
      </c>
      <c r="G66" s="27" t="s">
        <v>33</v>
      </c>
      <c r="H66" s="27" t="s">
        <v>33</v>
      </c>
      <c r="I66" s="27" t="s">
        <v>34</v>
      </c>
      <c r="J66" s="152" t="s">
        <v>768</v>
      </c>
      <c r="K66" s="150" t="s">
        <v>883</v>
      </c>
      <c r="L66" s="48">
        <v>7</v>
      </c>
      <c r="M66" s="28">
        <v>300</v>
      </c>
      <c r="N66" s="29" t="s">
        <v>197</v>
      </c>
      <c r="O66" s="79"/>
    </row>
    <row r="67" spans="1:15" s="30" customFormat="1" ht="30">
      <c r="A67" s="24">
        <v>62</v>
      </c>
      <c r="B67" s="25" t="s">
        <v>111</v>
      </c>
      <c r="C67" s="26" t="s">
        <v>285</v>
      </c>
      <c r="D67" s="25" t="s">
        <v>290</v>
      </c>
      <c r="E67" s="24"/>
      <c r="F67" s="24" t="s">
        <v>32</v>
      </c>
      <c r="G67" s="27" t="s">
        <v>33</v>
      </c>
      <c r="H67" s="27" t="s">
        <v>33</v>
      </c>
      <c r="I67" s="27" t="s">
        <v>34</v>
      </c>
      <c r="J67" s="152" t="s">
        <v>769</v>
      </c>
      <c r="K67" s="150" t="s">
        <v>883</v>
      </c>
      <c r="L67" s="48">
        <v>7</v>
      </c>
      <c r="M67" s="28">
        <v>600</v>
      </c>
      <c r="N67" s="29" t="s">
        <v>197</v>
      </c>
      <c r="O67" s="79"/>
    </row>
    <row r="68" spans="1:15" s="30" customFormat="1" ht="30">
      <c r="A68" s="24">
        <v>63</v>
      </c>
      <c r="B68" s="25" t="s">
        <v>112</v>
      </c>
      <c r="C68" s="26" t="s">
        <v>285</v>
      </c>
      <c r="D68" s="25" t="s">
        <v>291</v>
      </c>
      <c r="E68" s="24"/>
      <c r="F68" s="24" t="s">
        <v>32</v>
      </c>
      <c r="G68" s="27" t="s">
        <v>33</v>
      </c>
      <c r="H68" s="27" t="s">
        <v>33</v>
      </c>
      <c r="I68" s="27" t="s">
        <v>34</v>
      </c>
      <c r="J68" s="152" t="s">
        <v>770</v>
      </c>
      <c r="K68" s="150" t="s">
        <v>883</v>
      </c>
      <c r="L68" s="48">
        <v>7</v>
      </c>
      <c r="M68" s="28">
        <v>400</v>
      </c>
      <c r="N68" s="29" t="s">
        <v>197</v>
      </c>
      <c r="O68" s="79"/>
    </row>
    <row r="69" spans="1:15" s="30" customFormat="1" ht="30">
      <c r="A69" s="24">
        <v>64</v>
      </c>
      <c r="B69" s="25" t="s">
        <v>113</v>
      </c>
      <c r="C69" s="26" t="s">
        <v>285</v>
      </c>
      <c r="D69" s="25" t="s">
        <v>292</v>
      </c>
      <c r="E69" s="24"/>
      <c r="F69" s="24" t="s">
        <v>32</v>
      </c>
      <c r="G69" s="27" t="s">
        <v>33</v>
      </c>
      <c r="H69" s="27" t="s">
        <v>33</v>
      </c>
      <c r="I69" s="27" t="s">
        <v>34</v>
      </c>
      <c r="J69" s="152" t="s">
        <v>771</v>
      </c>
      <c r="K69" s="150" t="s">
        <v>883</v>
      </c>
      <c r="L69" s="48">
        <v>12</v>
      </c>
      <c r="M69" s="28">
        <v>7100</v>
      </c>
      <c r="N69" s="29" t="s">
        <v>197</v>
      </c>
      <c r="O69" s="79"/>
    </row>
    <row r="70" spans="1:15" s="30" customFormat="1" ht="30">
      <c r="A70" s="24">
        <v>65</v>
      </c>
      <c r="B70" s="25" t="s">
        <v>114</v>
      </c>
      <c r="C70" s="26" t="s">
        <v>285</v>
      </c>
      <c r="D70" s="25" t="s">
        <v>293</v>
      </c>
      <c r="E70" s="24"/>
      <c r="F70" s="24" t="s">
        <v>32</v>
      </c>
      <c r="G70" s="27" t="s">
        <v>33</v>
      </c>
      <c r="H70" s="27" t="s">
        <v>33</v>
      </c>
      <c r="I70" s="27" t="s">
        <v>34</v>
      </c>
      <c r="J70" s="152" t="s">
        <v>772</v>
      </c>
      <c r="K70" s="150" t="s">
        <v>883</v>
      </c>
      <c r="L70" s="48">
        <v>7</v>
      </c>
      <c r="M70" s="28">
        <v>300</v>
      </c>
      <c r="N70" s="29" t="s">
        <v>197</v>
      </c>
      <c r="O70" s="79"/>
    </row>
    <row r="71" spans="1:15" s="30" customFormat="1" ht="30">
      <c r="A71" s="24">
        <v>66</v>
      </c>
      <c r="B71" s="25" t="s">
        <v>115</v>
      </c>
      <c r="C71" s="26" t="s">
        <v>285</v>
      </c>
      <c r="D71" s="25" t="s">
        <v>294</v>
      </c>
      <c r="E71" s="24"/>
      <c r="F71" s="24" t="s">
        <v>32</v>
      </c>
      <c r="G71" s="27" t="s">
        <v>33</v>
      </c>
      <c r="H71" s="27" t="s">
        <v>33</v>
      </c>
      <c r="I71" s="27" t="s">
        <v>34</v>
      </c>
      <c r="J71" s="152" t="s">
        <v>773</v>
      </c>
      <c r="K71" s="150" t="s">
        <v>883</v>
      </c>
      <c r="L71" s="48">
        <v>7</v>
      </c>
      <c r="M71" s="28">
        <v>400</v>
      </c>
      <c r="N71" s="29" t="s">
        <v>197</v>
      </c>
      <c r="O71" s="79"/>
    </row>
    <row r="72" spans="1:15" s="30" customFormat="1" ht="30">
      <c r="A72" s="24">
        <v>67</v>
      </c>
      <c r="B72" s="25" t="s">
        <v>116</v>
      </c>
      <c r="C72" s="26" t="s">
        <v>285</v>
      </c>
      <c r="D72" s="25" t="s">
        <v>295</v>
      </c>
      <c r="E72" s="24"/>
      <c r="F72" s="24" t="s">
        <v>32</v>
      </c>
      <c r="G72" s="27" t="s">
        <v>33</v>
      </c>
      <c r="H72" s="27" t="s">
        <v>33</v>
      </c>
      <c r="I72" s="27" t="s">
        <v>34</v>
      </c>
      <c r="J72" s="152" t="s">
        <v>774</v>
      </c>
      <c r="K72" s="150" t="s">
        <v>883</v>
      </c>
      <c r="L72" s="48">
        <v>7</v>
      </c>
      <c r="M72" s="28">
        <v>300</v>
      </c>
      <c r="N72" s="29" t="s">
        <v>197</v>
      </c>
      <c r="O72" s="79"/>
    </row>
    <row r="73" spans="1:15" s="30" customFormat="1" ht="30">
      <c r="A73" s="24">
        <v>68</v>
      </c>
      <c r="B73" s="25" t="s">
        <v>117</v>
      </c>
      <c r="C73" s="26" t="s">
        <v>285</v>
      </c>
      <c r="D73" s="25" t="s">
        <v>296</v>
      </c>
      <c r="E73" s="24"/>
      <c r="F73" s="24" t="s">
        <v>32</v>
      </c>
      <c r="G73" s="27" t="s">
        <v>33</v>
      </c>
      <c r="H73" s="27" t="s">
        <v>33</v>
      </c>
      <c r="I73" s="27" t="s">
        <v>34</v>
      </c>
      <c r="J73" s="152" t="s">
        <v>775</v>
      </c>
      <c r="K73" s="150" t="s">
        <v>883</v>
      </c>
      <c r="L73" s="48">
        <v>7</v>
      </c>
      <c r="M73" s="28">
        <v>100</v>
      </c>
      <c r="N73" s="29" t="s">
        <v>197</v>
      </c>
      <c r="O73" s="79"/>
    </row>
    <row r="74" spans="1:15" s="30" customFormat="1" ht="30">
      <c r="A74" s="24">
        <v>69</v>
      </c>
      <c r="B74" s="25" t="s">
        <v>118</v>
      </c>
      <c r="C74" s="26" t="s">
        <v>285</v>
      </c>
      <c r="D74" s="25" t="s">
        <v>297</v>
      </c>
      <c r="E74" s="24"/>
      <c r="F74" s="24" t="s">
        <v>32</v>
      </c>
      <c r="G74" s="27" t="s">
        <v>33</v>
      </c>
      <c r="H74" s="27" t="s">
        <v>33</v>
      </c>
      <c r="I74" s="27" t="s">
        <v>34</v>
      </c>
      <c r="J74" s="152" t="s">
        <v>776</v>
      </c>
      <c r="K74" s="150" t="s">
        <v>883</v>
      </c>
      <c r="L74" s="48">
        <v>7</v>
      </c>
      <c r="M74" s="28">
        <v>300</v>
      </c>
      <c r="N74" s="29" t="s">
        <v>197</v>
      </c>
      <c r="O74" s="79"/>
    </row>
    <row r="75" spans="1:15" s="30" customFormat="1" ht="30">
      <c r="A75" s="24">
        <v>70</v>
      </c>
      <c r="B75" s="25" t="s">
        <v>119</v>
      </c>
      <c r="C75" s="26" t="s">
        <v>285</v>
      </c>
      <c r="D75" s="25" t="s">
        <v>298</v>
      </c>
      <c r="E75" s="24"/>
      <c r="F75" s="24" t="s">
        <v>32</v>
      </c>
      <c r="G75" s="27" t="s">
        <v>33</v>
      </c>
      <c r="H75" s="27" t="s">
        <v>33</v>
      </c>
      <c r="I75" s="27" t="s">
        <v>34</v>
      </c>
      <c r="J75" s="152" t="s">
        <v>777</v>
      </c>
      <c r="K75" s="150" t="s">
        <v>883</v>
      </c>
      <c r="L75" s="48">
        <v>12</v>
      </c>
      <c r="M75" s="28">
        <v>7800</v>
      </c>
      <c r="N75" s="29" t="s">
        <v>197</v>
      </c>
      <c r="O75" s="79"/>
    </row>
    <row r="76" spans="1:15" s="30" customFormat="1" ht="30">
      <c r="A76" s="24">
        <v>71</v>
      </c>
      <c r="B76" s="25" t="s">
        <v>120</v>
      </c>
      <c r="C76" s="26" t="s">
        <v>285</v>
      </c>
      <c r="D76" s="25" t="s">
        <v>299</v>
      </c>
      <c r="E76" s="24"/>
      <c r="F76" s="24" t="s">
        <v>32</v>
      </c>
      <c r="G76" s="27" t="s">
        <v>33</v>
      </c>
      <c r="H76" s="27" t="s">
        <v>33</v>
      </c>
      <c r="I76" s="27" t="s">
        <v>34</v>
      </c>
      <c r="J76" s="152" t="s">
        <v>778</v>
      </c>
      <c r="K76" s="150" t="s">
        <v>883</v>
      </c>
      <c r="L76" s="48">
        <v>7</v>
      </c>
      <c r="M76" s="28">
        <v>500</v>
      </c>
      <c r="N76" s="29" t="s">
        <v>197</v>
      </c>
      <c r="O76" s="79"/>
    </row>
    <row r="77" spans="1:15" s="30" customFormat="1" ht="30">
      <c r="A77" s="24">
        <v>72</v>
      </c>
      <c r="B77" s="25" t="s">
        <v>121</v>
      </c>
      <c r="C77" s="26" t="s">
        <v>285</v>
      </c>
      <c r="D77" s="25" t="s">
        <v>300</v>
      </c>
      <c r="E77" s="24"/>
      <c r="F77" s="24" t="s">
        <v>32</v>
      </c>
      <c r="G77" s="27" t="s">
        <v>33</v>
      </c>
      <c r="H77" s="27" t="s">
        <v>33</v>
      </c>
      <c r="I77" s="27" t="s">
        <v>34</v>
      </c>
      <c r="J77" s="152" t="s">
        <v>779</v>
      </c>
      <c r="K77" s="150" t="s">
        <v>883</v>
      </c>
      <c r="L77" s="48">
        <v>7</v>
      </c>
      <c r="M77" s="28">
        <v>900</v>
      </c>
      <c r="N77" s="29" t="s">
        <v>197</v>
      </c>
      <c r="O77" s="79"/>
    </row>
    <row r="78" spans="1:15" s="30" customFormat="1" ht="30">
      <c r="A78" s="24">
        <v>73</v>
      </c>
      <c r="B78" s="25" t="s">
        <v>122</v>
      </c>
      <c r="C78" s="26" t="s">
        <v>285</v>
      </c>
      <c r="D78" s="25" t="s">
        <v>301</v>
      </c>
      <c r="E78" s="24"/>
      <c r="F78" s="24" t="s">
        <v>32</v>
      </c>
      <c r="G78" s="27" t="s">
        <v>33</v>
      </c>
      <c r="H78" s="27" t="s">
        <v>33</v>
      </c>
      <c r="I78" s="27" t="s">
        <v>34</v>
      </c>
      <c r="J78" s="152" t="s">
        <v>780</v>
      </c>
      <c r="K78" s="150" t="s">
        <v>883</v>
      </c>
      <c r="L78" s="48">
        <v>7</v>
      </c>
      <c r="M78" s="28">
        <v>1400</v>
      </c>
      <c r="N78" s="29" t="s">
        <v>197</v>
      </c>
      <c r="O78" s="79"/>
    </row>
    <row r="79" spans="1:15" s="30" customFormat="1" ht="30">
      <c r="A79" s="24">
        <v>74</v>
      </c>
      <c r="B79" s="25" t="s">
        <v>123</v>
      </c>
      <c r="C79" s="26" t="s">
        <v>303</v>
      </c>
      <c r="D79" s="25" t="s">
        <v>307</v>
      </c>
      <c r="E79" s="24"/>
      <c r="F79" s="24" t="s">
        <v>32</v>
      </c>
      <c r="G79" s="27" t="s">
        <v>33</v>
      </c>
      <c r="H79" s="27" t="s">
        <v>33</v>
      </c>
      <c r="I79" s="27" t="s">
        <v>302</v>
      </c>
      <c r="J79" s="152" t="s">
        <v>781</v>
      </c>
      <c r="K79" s="150" t="s">
        <v>883</v>
      </c>
      <c r="L79" s="48">
        <v>7</v>
      </c>
      <c r="M79" s="28">
        <v>300</v>
      </c>
      <c r="N79" s="29" t="s">
        <v>197</v>
      </c>
      <c r="O79" s="79"/>
    </row>
    <row r="80" spans="1:15" s="30" customFormat="1" ht="30">
      <c r="A80" s="24">
        <v>75</v>
      </c>
      <c r="B80" s="25" t="s">
        <v>124</v>
      </c>
      <c r="C80" s="26" t="s">
        <v>303</v>
      </c>
      <c r="D80" s="25" t="s">
        <v>308</v>
      </c>
      <c r="E80" s="24"/>
      <c r="F80" s="24" t="s">
        <v>32</v>
      </c>
      <c r="G80" s="27" t="s">
        <v>33</v>
      </c>
      <c r="H80" s="27" t="s">
        <v>33</v>
      </c>
      <c r="I80" s="27" t="s">
        <v>302</v>
      </c>
      <c r="J80" s="152" t="s">
        <v>782</v>
      </c>
      <c r="K80" s="150" t="s">
        <v>883</v>
      </c>
      <c r="L80" s="48">
        <v>12</v>
      </c>
      <c r="M80" s="28">
        <v>3600</v>
      </c>
      <c r="N80" s="29" t="s">
        <v>197</v>
      </c>
      <c r="O80" s="79"/>
    </row>
    <row r="81" spans="1:15" s="30" customFormat="1">
      <c r="A81" s="24">
        <v>76</v>
      </c>
      <c r="B81" s="25" t="s">
        <v>125</v>
      </c>
      <c r="C81" s="26" t="s">
        <v>309</v>
      </c>
      <c r="D81" s="25" t="s">
        <v>310</v>
      </c>
      <c r="E81" s="24"/>
      <c r="F81" s="24" t="s">
        <v>12</v>
      </c>
      <c r="G81" s="27" t="s">
        <v>13</v>
      </c>
      <c r="H81" s="27" t="s">
        <v>14</v>
      </c>
      <c r="I81" s="27" t="s">
        <v>311</v>
      </c>
      <c r="J81" s="152" t="s">
        <v>783</v>
      </c>
      <c r="K81" s="150" t="s">
        <v>883</v>
      </c>
      <c r="L81" s="48">
        <v>12</v>
      </c>
      <c r="M81" s="28">
        <v>1700</v>
      </c>
      <c r="N81" s="29" t="s">
        <v>197</v>
      </c>
      <c r="O81" s="79"/>
    </row>
    <row r="82" spans="1:15" s="30" customFormat="1">
      <c r="A82" s="24">
        <v>77</v>
      </c>
      <c r="B82" s="25" t="s">
        <v>126</v>
      </c>
      <c r="C82" s="26" t="s">
        <v>312</v>
      </c>
      <c r="D82" s="25" t="s">
        <v>313</v>
      </c>
      <c r="E82" s="24"/>
      <c r="F82" s="24" t="s">
        <v>10</v>
      </c>
      <c r="G82" s="27" t="s">
        <v>11</v>
      </c>
      <c r="H82" s="27" t="s">
        <v>11</v>
      </c>
      <c r="I82" s="27" t="s">
        <v>11</v>
      </c>
      <c r="J82" s="152" t="s">
        <v>784</v>
      </c>
      <c r="K82" s="150" t="s">
        <v>883</v>
      </c>
      <c r="L82" s="48">
        <v>15</v>
      </c>
      <c r="M82" s="28">
        <v>900</v>
      </c>
      <c r="N82" s="29" t="s">
        <v>197</v>
      </c>
      <c r="O82" s="79"/>
    </row>
    <row r="83" spans="1:15" s="30" customFormat="1">
      <c r="A83" s="24">
        <v>78</v>
      </c>
      <c r="B83" s="25" t="s">
        <v>127</v>
      </c>
      <c r="C83" s="26" t="s">
        <v>304</v>
      </c>
      <c r="D83" s="25" t="s">
        <v>314</v>
      </c>
      <c r="E83" s="24"/>
      <c r="F83" s="24" t="s">
        <v>35</v>
      </c>
      <c r="G83" s="27" t="s">
        <v>36</v>
      </c>
      <c r="H83" s="27" t="s">
        <v>11</v>
      </c>
      <c r="I83" s="27" t="s">
        <v>36</v>
      </c>
      <c r="J83" s="152" t="s">
        <v>785</v>
      </c>
      <c r="K83" s="150" t="s">
        <v>883</v>
      </c>
      <c r="L83" s="48">
        <v>12</v>
      </c>
      <c r="M83" s="28">
        <v>9200</v>
      </c>
      <c r="N83" s="29" t="s">
        <v>197</v>
      </c>
      <c r="O83" s="79"/>
    </row>
    <row r="84" spans="1:15" s="30" customFormat="1">
      <c r="A84" s="24">
        <v>79</v>
      </c>
      <c r="B84" s="25" t="s">
        <v>128</v>
      </c>
      <c r="C84" s="26" t="s">
        <v>304</v>
      </c>
      <c r="D84" s="25" t="s">
        <v>315</v>
      </c>
      <c r="E84" s="24"/>
      <c r="F84" s="24" t="s">
        <v>35</v>
      </c>
      <c r="G84" s="27" t="s">
        <v>36</v>
      </c>
      <c r="H84" s="27" t="s">
        <v>11</v>
      </c>
      <c r="I84" s="27" t="s">
        <v>36</v>
      </c>
      <c r="J84" s="152" t="s">
        <v>786</v>
      </c>
      <c r="K84" s="150" t="s">
        <v>883</v>
      </c>
      <c r="L84" s="48">
        <v>15</v>
      </c>
      <c r="M84" s="28">
        <v>900</v>
      </c>
      <c r="N84" s="29" t="s">
        <v>197</v>
      </c>
      <c r="O84" s="79"/>
    </row>
    <row r="85" spans="1:15" s="30" customFormat="1">
      <c r="A85" s="24">
        <v>80</v>
      </c>
      <c r="B85" s="25" t="s">
        <v>129</v>
      </c>
      <c r="C85" s="26" t="s">
        <v>213</v>
      </c>
      <c r="D85" s="25" t="s">
        <v>316</v>
      </c>
      <c r="E85" s="24"/>
      <c r="F85" s="24" t="s">
        <v>10</v>
      </c>
      <c r="G85" s="27" t="s">
        <v>11</v>
      </c>
      <c r="H85" s="27" t="s">
        <v>11</v>
      </c>
      <c r="I85" s="27" t="s">
        <v>17</v>
      </c>
      <c r="J85" s="152" t="s">
        <v>787</v>
      </c>
      <c r="K85" s="150" t="s">
        <v>883</v>
      </c>
      <c r="L85" s="48">
        <v>15</v>
      </c>
      <c r="M85" s="28">
        <v>300</v>
      </c>
      <c r="N85" s="29" t="s">
        <v>197</v>
      </c>
      <c r="O85" s="79"/>
    </row>
    <row r="86" spans="1:15" s="30" customFormat="1">
      <c r="A86" s="24">
        <v>81</v>
      </c>
      <c r="B86" s="25" t="s">
        <v>130</v>
      </c>
      <c r="C86" s="26" t="s">
        <v>216</v>
      </c>
      <c r="D86" s="25" t="s">
        <v>317</v>
      </c>
      <c r="E86" s="24"/>
      <c r="F86" s="24" t="s">
        <v>10</v>
      </c>
      <c r="G86" s="27" t="s">
        <v>11</v>
      </c>
      <c r="H86" s="27" t="s">
        <v>11</v>
      </c>
      <c r="I86" s="27" t="s">
        <v>16</v>
      </c>
      <c r="J86" s="152" t="s">
        <v>788</v>
      </c>
      <c r="K86" s="150" t="s">
        <v>883</v>
      </c>
      <c r="L86" s="48">
        <v>6</v>
      </c>
      <c r="M86" s="28">
        <v>700</v>
      </c>
      <c r="N86" s="29" t="s">
        <v>197</v>
      </c>
      <c r="O86" s="79"/>
    </row>
    <row r="87" spans="1:15" s="30" customFormat="1">
      <c r="A87" s="24">
        <v>82</v>
      </c>
      <c r="B87" s="25" t="s">
        <v>131</v>
      </c>
      <c r="C87" s="26" t="s">
        <v>216</v>
      </c>
      <c r="D87" s="25" t="s">
        <v>318</v>
      </c>
      <c r="E87" s="24"/>
      <c r="F87" s="24" t="s">
        <v>10</v>
      </c>
      <c r="G87" s="27" t="s">
        <v>11</v>
      </c>
      <c r="H87" s="27" t="s">
        <v>11</v>
      </c>
      <c r="I87" s="27" t="s">
        <v>16</v>
      </c>
      <c r="J87" s="152" t="s">
        <v>789</v>
      </c>
      <c r="K87" s="150" t="s">
        <v>883</v>
      </c>
      <c r="L87" s="48">
        <v>6</v>
      </c>
      <c r="M87" s="28">
        <v>300</v>
      </c>
      <c r="N87" s="29" t="s">
        <v>197</v>
      </c>
      <c r="O87" s="79"/>
    </row>
    <row r="88" spans="1:15" s="30" customFormat="1">
      <c r="A88" s="24">
        <v>83</v>
      </c>
      <c r="B88" s="25" t="s">
        <v>132</v>
      </c>
      <c r="C88" s="26" t="s">
        <v>305</v>
      </c>
      <c r="D88" s="25" t="s">
        <v>319</v>
      </c>
      <c r="E88" s="24"/>
      <c r="F88" s="24" t="s">
        <v>37</v>
      </c>
      <c r="G88" s="27" t="s">
        <v>38</v>
      </c>
      <c r="H88" s="27" t="s">
        <v>14</v>
      </c>
      <c r="I88" s="27" t="s">
        <v>38</v>
      </c>
      <c r="J88" s="152" t="s">
        <v>790</v>
      </c>
      <c r="K88" s="150" t="s">
        <v>883</v>
      </c>
      <c r="L88" s="48">
        <v>11</v>
      </c>
      <c r="M88" s="28">
        <v>1100</v>
      </c>
      <c r="N88" s="29" t="s">
        <v>197</v>
      </c>
      <c r="O88" s="79"/>
    </row>
    <row r="89" spans="1:15" s="30" customFormat="1">
      <c r="A89" s="24">
        <v>84</v>
      </c>
      <c r="B89" s="25" t="s">
        <v>133</v>
      </c>
      <c r="C89" s="26" t="s">
        <v>306</v>
      </c>
      <c r="D89" s="25" t="s">
        <v>321</v>
      </c>
      <c r="E89" s="24"/>
      <c r="F89" s="24" t="s">
        <v>12</v>
      </c>
      <c r="G89" s="27" t="s">
        <v>13</v>
      </c>
      <c r="H89" s="27" t="s">
        <v>14</v>
      </c>
      <c r="I89" s="27" t="s">
        <v>39</v>
      </c>
      <c r="J89" s="152" t="s">
        <v>791</v>
      </c>
      <c r="K89" s="150" t="s">
        <v>883</v>
      </c>
      <c r="L89" s="58">
        <v>14</v>
      </c>
      <c r="M89" s="28">
        <v>3200</v>
      </c>
      <c r="N89" s="29" t="s">
        <v>197</v>
      </c>
      <c r="O89" s="79"/>
    </row>
    <row r="90" spans="1:15" s="30" customFormat="1">
      <c r="A90" s="24">
        <v>85</v>
      </c>
      <c r="B90" s="25" t="s">
        <v>134</v>
      </c>
      <c r="C90" s="26" t="s">
        <v>306</v>
      </c>
      <c r="D90" s="25" t="s">
        <v>322</v>
      </c>
      <c r="E90" s="24"/>
      <c r="F90" s="24" t="s">
        <v>12</v>
      </c>
      <c r="G90" s="27" t="s">
        <v>13</v>
      </c>
      <c r="H90" s="27" t="s">
        <v>14</v>
      </c>
      <c r="I90" s="27" t="s">
        <v>39</v>
      </c>
      <c r="J90" s="152" t="s">
        <v>792</v>
      </c>
      <c r="K90" s="150" t="s">
        <v>883</v>
      </c>
      <c r="L90" s="48">
        <v>22</v>
      </c>
      <c r="M90" s="28">
        <v>5800</v>
      </c>
      <c r="N90" s="29" t="s">
        <v>197</v>
      </c>
      <c r="O90" s="79"/>
    </row>
    <row r="91" spans="1:15" s="30" customFormat="1">
      <c r="A91" s="24">
        <v>86</v>
      </c>
      <c r="B91" s="25" t="s">
        <v>135</v>
      </c>
      <c r="C91" s="26" t="s">
        <v>306</v>
      </c>
      <c r="D91" s="25" t="s">
        <v>323</v>
      </c>
      <c r="E91" s="24"/>
      <c r="F91" s="24" t="s">
        <v>12</v>
      </c>
      <c r="G91" s="27" t="s">
        <v>13</v>
      </c>
      <c r="H91" s="27" t="s">
        <v>14</v>
      </c>
      <c r="I91" s="27" t="s">
        <v>39</v>
      </c>
      <c r="J91" s="152" t="s">
        <v>793</v>
      </c>
      <c r="K91" s="150" t="s">
        <v>883</v>
      </c>
      <c r="L91" s="48">
        <v>9</v>
      </c>
      <c r="M91" s="28">
        <v>900</v>
      </c>
      <c r="N91" s="29" t="s">
        <v>197</v>
      </c>
      <c r="O91" s="79"/>
    </row>
    <row r="92" spans="1:15" s="30" customFormat="1">
      <c r="A92" s="24">
        <v>87</v>
      </c>
      <c r="B92" s="25" t="s">
        <v>136</v>
      </c>
      <c r="C92" s="26" t="s">
        <v>306</v>
      </c>
      <c r="D92" s="25" t="s">
        <v>324</v>
      </c>
      <c r="E92" s="24"/>
      <c r="F92" s="24" t="s">
        <v>12</v>
      </c>
      <c r="G92" s="27" t="s">
        <v>13</v>
      </c>
      <c r="H92" s="27" t="s">
        <v>14</v>
      </c>
      <c r="I92" s="27" t="s">
        <v>40</v>
      </c>
      <c r="J92" s="152" t="s">
        <v>794</v>
      </c>
      <c r="K92" s="150" t="s">
        <v>883</v>
      </c>
      <c r="L92" s="48">
        <v>9</v>
      </c>
      <c r="M92" s="28">
        <v>2200</v>
      </c>
      <c r="N92" s="29" t="s">
        <v>197</v>
      </c>
      <c r="O92" s="79"/>
    </row>
    <row r="93" spans="1:15" s="30" customFormat="1">
      <c r="A93" s="24">
        <v>88</v>
      </c>
      <c r="B93" s="25" t="s">
        <v>137</v>
      </c>
      <c r="C93" s="26" t="s">
        <v>306</v>
      </c>
      <c r="D93" s="25" t="s">
        <v>325</v>
      </c>
      <c r="E93" s="24"/>
      <c r="F93" s="24" t="s">
        <v>12</v>
      </c>
      <c r="G93" s="27" t="s">
        <v>13</v>
      </c>
      <c r="H93" s="27" t="s">
        <v>14</v>
      </c>
      <c r="I93" s="27" t="s">
        <v>39</v>
      </c>
      <c r="J93" s="152" t="s">
        <v>795</v>
      </c>
      <c r="K93" s="150" t="s">
        <v>883</v>
      </c>
      <c r="L93" s="58">
        <v>9</v>
      </c>
      <c r="M93" s="28">
        <v>500</v>
      </c>
      <c r="N93" s="29" t="s">
        <v>197</v>
      </c>
      <c r="O93" s="79"/>
    </row>
    <row r="94" spans="1:15" s="30" customFormat="1" ht="30">
      <c r="A94" s="24">
        <v>89</v>
      </c>
      <c r="B94" s="25" t="s">
        <v>472</v>
      </c>
      <c r="C94" s="26" t="s">
        <v>320</v>
      </c>
      <c r="D94" s="25" t="s">
        <v>326</v>
      </c>
      <c r="E94" s="24"/>
      <c r="F94" s="24" t="s">
        <v>32</v>
      </c>
      <c r="G94" s="27" t="s">
        <v>33</v>
      </c>
      <c r="H94" s="27" t="s">
        <v>33</v>
      </c>
      <c r="I94" s="27" t="s">
        <v>41</v>
      </c>
      <c r="J94" s="152" t="s">
        <v>796</v>
      </c>
      <c r="K94" s="150" t="s">
        <v>883</v>
      </c>
      <c r="L94" s="48">
        <v>15</v>
      </c>
      <c r="M94" s="28">
        <v>300</v>
      </c>
      <c r="N94" s="29" t="s">
        <v>197</v>
      </c>
      <c r="O94" s="79"/>
    </row>
    <row r="95" spans="1:15" s="30" customFormat="1" ht="30">
      <c r="A95" s="24">
        <v>90</v>
      </c>
      <c r="B95" s="25" t="s">
        <v>138</v>
      </c>
      <c r="C95" s="26" t="s">
        <v>320</v>
      </c>
      <c r="D95" s="25" t="s">
        <v>327</v>
      </c>
      <c r="E95" s="24"/>
      <c r="F95" s="24" t="s">
        <v>32</v>
      </c>
      <c r="G95" s="27" t="s">
        <v>33</v>
      </c>
      <c r="H95" s="27" t="s">
        <v>33</v>
      </c>
      <c r="I95" s="27" t="s">
        <v>41</v>
      </c>
      <c r="J95" s="152" t="s">
        <v>797</v>
      </c>
      <c r="K95" s="150" t="s">
        <v>883</v>
      </c>
      <c r="L95" s="48">
        <v>15</v>
      </c>
      <c r="M95" s="28">
        <v>500</v>
      </c>
      <c r="N95" s="29" t="s">
        <v>197</v>
      </c>
      <c r="O95" s="79"/>
    </row>
    <row r="96" spans="1:15" s="30" customFormat="1" ht="30">
      <c r="A96" s="24">
        <v>91</v>
      </c>
      <c r="B96" s="25" t="s">
        <v>139</v>
      </c>
      <c r="C96" s="26" t="s">
        <v>320</v>
      </c>
      <c r="D96" s="25" t="s">
        <v>328</v>
      </c>
      <c r="E96" s="24"/>
      <c r="F96" s="24" t="s">
        <v>32</v>
      </c>
      <c r="G96" s="27" t="s">
        <v>33</v>
      </c>
      <c r="H96" s="27" t="s">
        <v>33</v>
      </c>
      <c r="I96" s="27" t="s">
        <v>41</v>
      </c>
      <c r="J96" s="152" t="s">
        <v>798</v>
      </c>
      <c r="K96" s="150" t="s">
        <v>883</v>
      </c>
      <c r="L96" s="48">
        <v>15</v>
      </c>
      <c r="M96" s="28">
        <v>220</v>
      </c>
      <c r="N96" s="29" t="s">
        <v>197</v>
      </c>
      <c r="O96" s="79"/>
    </row>
    <row r="97" spans="1:15" s="30" customFormat="1" ht="30">
      <c r="A97" s="24">
        <v>92</v>
      </c>
      <c r="B97" s="25" t="s">
        <v>140</v>
      </c>
      <c r="C97" s="26" t="s">
        <v>320</v>
      </c>
      <c r="D97" s="25" t="s">
        <v>329</v>
      </c>
      <c r="E97" s="24"/>
      <c r="F97" s="24" t="s">
        <v>32</v>
      </c>
      <c r="G97" s="27" t="s">
        <v>33</v>
      </c>
      <c r="H97" s="27" t="s">
        <v>33</v>
      </c>
      <c r="I97" s="27" t="s">
        <v>41</v>
      </c>
      <c r="J97" s="152" t="s">
        <v>799</v>
      </c>
      <c r="K97" s="150" t="s">
        <v>883</v>
      </c>
      <c r="L97" s="48">
        <v>15</v>
      </c>
      <c r="M97" s="28">
        <v>300</v>
      </c>
      <c r="N97" s="29" t="s">
        <v>197</v>
      </c>
      <c r="O97" s="79"/>
    </row>
    <row r="98" spans="1:15" s="30" customFormat="1" ht="30">
      <c r="A98" s="24">
        <v>93</v>
      </c>
      <c r="B98" s="25" t="s">
        <v>141</v>
      </c>
      <c r="C98" s="26" t="s">
        <v>320</v>
      </c>
      <c r="D98" s="25" t="s">
        <v>330</v>
      </c>
      <c r="E98" s="24"/>
      <c r="F98" s="24" t="s">
        <v>32</v>
      </c>
      <c r="G98" s="27" t="s">
        <v>33</v>
      </c>
      <c r="H98" s="27" t="s">
        <v>33</v>
      </c>
      <c r="I98" s="27" t="s">
        <v>41</v>
      </c>
      <c r="J98" s="152" t="s">
        <v>800</v>
      </c>
      <c r="K98" s="150" t="s">
        <v>883</v>
      </c>
      <c r="L98" s="48">
        <v>15</v>
      </c>
      <c r="M98" s="28">
        <v>400</v>
      </c>
      <c r="N98" s="29" t="s">
        <v>197</v>
      </c>
      <c r="O98" s="79"/>
    </row>
    <row r="99" spans="1:15" s="30" customFormat="1" ht="30">
      <c r="A99" s="24">
        <v>94</v>
      </c>
      <c r="B99" s="25" t="s">
        <v>142</v>
      </c>
      <c r="C99" s="26" t="s">
        <v>320</v>
      </c>
      <c r="D99" s="25" t="s">
        <v>331</v>
      </c>
      <c r="E99" s="24"/>
      <c r="F99" s="24" t="s">
        <v>32</v>
      </c>
      <c r="G99" s="27" t="s">
        <v>33</v>
      </c>
      <c r="H99" s="27" t="s">
        <v>33</v>
      </c>
      <c r="I99" s="27" t="s">
        <v>41</v>
      </c>
      <c r="J99" s="152" t="s">
        <v>801</v>
      </c>
      <c r="K99" s="150" t="s">
        <v>883</v>
      </c>
      <c r="L99" s="48">
        <v>15</v>
      </c>
      <c r="M99" s="28">
        <v>300</v>
      </c>
      <c r="N99" s="29" t="s">
        <v>197</v>
      </c>
      <c r="O99" s="79"/>
    </row>
    <row r="100" spans="1:15" s="30" customFormat="1" ht="30">
      <c r="A100" s="24">
        <v>95</v>
      </c>
      <c r="B100" s="25" t="s">
        <v>143</v>
      </c>
      <c r="C100" s="26" t="s">
        <v>320</v>
      </c>
      <c r="D100" s="25" t="s">
        <v>332</v>
      </c>
      <c r="E100" s="24"/>
      <c r="F100" s="24" t="s">
        <v>32</v>
      </c>
      <c r="G100" s="27" t="s">
        <v>33</v>
      </c>
      <c r="H100" s="27" t="s">
        <v>33</v>
      </c>
      <c r="I100" s="27" t="s">
        <v>41</v>
      </c>
      <c r="J100" s="152" t="s">
        <v>802</v>
      </c>
      <c r="K100" s="150" t="s">
        <v>883</v>
      </c>
      <c r="L100" s="48">
        <v>15</v>
      </c>
      <c r="M100" s="28">
        <v>400</v>
      </c>
      <c r="N100" s="29" t="s">
        <v>197</v>
      </c>
      <c r="O100" s="79"/>
    </row>
    <row r="101" spans="1:15" s="30" customFormat="1" ht="30">
      <c r="A101" s="24">
        <v>96</v>
      </c>
      <c r="B101" s="25" t="s">
        <v>144</v>
      </c>
      <c r="C101" s="26" t="s">
        <v>320</v>
      </c>
      <c r="D101" s="25" t="s">
        <v>333</v>
      </c>
      <c r="E101" s="24"/>
      <c r="F101" s="24" t="s">
        <v>32</v>
      </c>
      <c r="G101" s="27" t="s">
        <v>33</v>
      </c>
      <c r="H101" s="27" t="s">
        <v>33</v>
      </c>
      <c r="I101" s="27" t="s">
        <v>41</v>
      </c>
      <c r="J101" s="152" t="s">
        <v>803</v>
      </c>
      <c r="K101" s="150" t="s">
        <v>883</v>
      </c>
      <c r="L101" s="48">
        <v>15</v>
      </c>
      <c r="M101" s="28">
        <v>500</v>
      </c>
      <c r="N101" s="29" t="s">
        <v>197</v>
      </c>
      <c r="O101" s="79"/>
    </row>
    <row r="102" spans="1:15" s="30" customFormat="1" ht="30">
      <c r="A102" s="24">
        <v>97</v>
      </c>
      <c r="B102" s="25" t="s">
        <v>145</v>
      </c>
      <c r="C102" s="26" t="s">
        <v>320</v>
      </c>
      <c r="D102" s="25" t="s">
        <v>334</v>
      </c>
      <c r="E102" s="24"/>
      <c r="F102" s="24" t="s">
        <v>32</v>
      </c>
      <c r="G102" s="27" t="s">
        <v>33</v>
      </c>
      <c r="H102" s="27" t="s">
        <v>33</v>
      </c>
      <c r="I102" s="27" t="s">
        <v>41</v>
      </c>
      <c r="J102" s="152" t="s">
        <v>804</v>
      </c>
      <c r="K102" s="150" t="s">
        <v>883</v>
      </c>
      <c r="L102" s="48">
        <v>21</v>
      </c>
      <c r="M102" s="28">
        <v>7500</v>
      </c>
      <c r="N102" s="29" t="s">
        <v>197</v>
      </c>
      <c r="O102" s="79"/>
    </row>
    <row r="103" spans="1:15" s="30" customFormat="1" ht="30">
      <c r="A103" s="24">
        <v>98</v>
      </c>
      <c r="B103" s="25" t="s">
        <v>146</v>
      </c>
      <c r="C103" s="26" t="s">
        <v>320</v>
      </c>
      <c r="D103" s="25" t="s">
        <v>335</v>
      </c>
      <c r="E103" s="24"/>
      <c r="F103" s="24" t="s">
        <v>32</v>
      </c>
      <c r="G103" s="27" t="s">
        <v>33</v>
      </c>
      <c r="H103" s="27" t="s">
        <v>33</v>
      </c>
      <c r="I103" s="27" t="s">
        <v>41</v>
      </c>
      <c r="J103" s="152" t="s">
        <v>805</v>
      </c>
      <c r="K103" s="150" t="s">
        <v>883</v>
      </c>
      <c r="L103" s="58">
        <v>15</v>
      </c>
      <c r="M103" s="28">
        <v>400</v>
      </c>
      <c r="N103" s="29" t="s">
        <v>197</v>
      </c>
      <c r="O103" s="79"/>
    </row>
    <row r="104" spans="1:15" s="30" customFormat="1" ht="30">
      <c r="A104" s="24">
        <v>99</v>
      </c>
      <c r="B104" s="25" t="s">
        <v>147</v>
      </c>
      <c r="C104" s="26" t="s">
        <v>320</v>
      </c>
      <c r="D104" s="25" t="s">
        <v>336</v>
      </c>
      <c r="E104" s="24"/>
      <c r="F104" s="24" t="s">
        <v>32</v>
      </c>
      <c r="G104" s="27" t="s">
        <v>33</v>
      </c>
      <c r="H104" s="27" t="s">
        <v>33</v>
      </c>
      <c r="I104" s="27" t="s">
        <v>41</v>
      </c>
      <c r="J104" s="152" t="s">
        <v>806</v>
      </c>
      <c r="K104" s="150" t="s">
        <v>883</v>
      </c>
      <c r="L104" s="48">
        <v>15</v>
      </c>
      <c r="M104" s="28">
        <v>5700</v>
      </c>
      <c r="N104" s="29" t="s">
        <v>197</v>
      </c>
      <c r="O104" s="79"/>
    </row>
    <row r="105" spans="1:15" s="30" customFormat="1" ht="30">
      <c r="A105" s="24">
        <v>100</v>
      </c>
      <c r="B105" s="25" t="s">
        <v>148</v>
      </c>
      <c r="C105" s="26" t="s">
        <v>320</v>
      </c>
      <c r="D105" s="25" t="s">
        <v>337</v>
      </c>
      <c r="E105" s="24"/>
      <c r="F105" s="24" t="s">
        <v>32</v>
      </c>
      <c r="G105" s="27" t="s">
        <v>33</v>
      </c>
      <c r="H105" s="27" t="s">
        <v>33</v>
      </c>
      <c r="I105" s="27" t="s">
        <v>41</v>
      </c>
      <c r="J105" s="152" t="s">
        <v>807</v>
      </c>
      <c r="K105" s="150" t="s">
        <v>883</v>
      </c>
      <c r="L105" s="48">
        <v>15</v>
      </c>
      <c r="M105" s="28">
        <v>300</v>
      </c>
      <c r="N105" s="29" t="s">
        <v>197</v>
      </c>
      <c r="O105" s="79"/>
    </row>
    <row r="106" spans="1:15" s="30" customFormat="1" ht="30">
      <c r="A106" s="24">
        <v>101</v>
      </c>
      <c r="B106" s="25" t="s">
        <v>149</v>
      </c>
      <c r="C106" s="26" t="s">
        <v>320</v>
      </c>
      <c r="D106" s="25" t="s">
        <v>338</v>
      </c>
      <c r="E106" s="24"/>
      <c r="F106" s="24" t="s">
        <v>32</v>
      </c>
      <c r="G106" s="27" t="s">
        <v>33</v>
      </c>
      <c r="H106" s="27" t="s">
        <v>33</v>
      </c>
      <c r="I106" s="27" t="s">
        <v>41</v>
      </c>
      <c r="J106" s="152" t="s">
        <v>808</v>
      </c>
      <c r="K106" s="150" t="s">
        <v>883</v>
      </c>
      <c r="L106" s="48">
        <v>15</v>
      </c>
      <c r="M106" s="28">
        <v>300</v>
      </c>
      <c r="N106" s="29" t="s">
        <v>197</v>
      </c>
      <c r="O106" s="79"/>
    </row>
    <row r="107" spans="1:15" s="30" customFormat="1" ht="30">
      <c r="A107" s="24">
        <v>102</v>
      </c>
      <c r="B107" s="25" t="s">
        <v>150</v>
      </c>
      <c r="C107" s="26" t="s">
        <v>320</v>
      </c>
      <c r="D107" s="25" t="s">
        <v>339</v>
      </c>
      <c r="E107" s="24"/>
      <c r="F107" s="24" t="s">
        <v>32</v>
      </c>
      <c r="G107" s="27" t="s">
        <v>33</v>
      </c>
      <c r="H107" s="27" t="s">
        <v>33</v>
      </c>
      <c r="I107" s="27" t="s">
        <v>41</v>
      </c>
      <c r="J107" s="152" t="s">
        <v>809</v>
      </c>
      <c r="K107" s="150" t="s">
        <v>883</v>
      </c>
      <c r="L107" s="58">
        <v>15</v>
      </c>
      <c r="M107" s="28">
        <v>700</v>
      </c>
      <c r="N107" s="29" t="s">
        <v>197</v>
      </c>
      <c r="O107" s="79"/>
    </row>
    <row r="108" spans="1:15" s="30" customFormat="1" ht="30">
      <c r="A108" s="24">
        <v>103</v>
      </c>
      <c r="B108" s="25" t="s">
        <v>151</v>
      </c>
      <c r="C108" s="26" t="s">
        <v>320</v>
      </c>
      <c r="D108" s="25" t="s">
        <v>340</v>
      </c>
      <c r="E108" s="24"/>
      <c r="F108" s="24" t="s">
        <v>32</v>
      </c>
      <c r="G108" s="27" t="s">
        <v>33</v>
      </c>
      <c r="H108" s="27" t="s">
        <v>33</v>
      </c>
      <c r="I108" s="27" t="s">
        <v>41</v>
      </c>
      <c r="J108" s="152" t="s">
        <v>810</v>
      </c>
      <c r="K108" s="150" t="s">
        <v>883</v>
      </c>
      <c r="L108" s="48">
        <v>15</v>
      </c>
      <c r="M108" s="28">
        <v>400</v>
      </c>
      <c r="N108" s="29" t="s">
        <v>197</v>
      </c>
      <c r="O108" s="79"/>
    </row>
    <row r="109" spans="1:15" s="30" customFormat="1" ht="30">
      <c r="A109" s="24">
        <v>104</v>
      </c>
      <c r="B109" s="25" t="s">
        <v>152</v>
      </c>
      <c r="C109" s="26" t="s">
        <v>320</v>
      </c>
      <c r="D109" s="25" t="s">
        <v>341</v>
      </c>
      <c r="E109" s="24"/>
      <c r="F109" s="24" t="s">
        <v>32</v>
      </c>
      <c r="G109" s="27" t="s">
        <v>33</v>
      </c>
      <c r="H109" s="27" t="s">
        <v>33</v>
      </c>
      <c r="I109" s="27" t="s">
        <v>41</v>
      </c>
      <c r="J109" s="152" t="s">
        <v>811</v>
      </c>
      <c r="K109" s="150" t="s">
        <v>883</v>
      </c>
      <c r="L109" s="48">
        <v>15</v>
      </c>
      <c r="M109" s="28">
        <v>3400</v>
      </c>
      <c r="N109" s="29" t="s">
        <v>197</v>
      </c>
      <c r="O109" s="79"/>
    </row>
    <row r="110" spans="1:15" s="30" customFormat="1" ht="30">
      <c r="A110" s="24">
        <v>105</v>
      </c>
      <c r="B110" s="25" t="s">
        <v>153</v>
      </c>
      <c r="C110" s="26" t="s">
        <v>320</v>
      </c>
      <c r="D110" s="25" t="s">
        <v>342</v>
      </c>
      <c r="E110" s="24"/>
      <c r="F110" s="24" t="s">
        <v>32</v>
      </c>
      <c r="G110" s="27" t="s">
        <v>33</v>
      </c>
      <c r="H110" s="27" t="s">
        <v>33</v>
      </c>
      <c r="I110" s="27" t="s">
        <v>41</v>
      </c>
      <c r="J110" s="152" t="s">
        <v>812</v>
      </c>
      <c r="K110" s="150" t="s">
        <v>883</v>
      </c>
      <c r="L110" s="48">
        <v>15</v>
      </c>
      <c r="M110" s="28">
        <v>600</v>
      </c>
      <c r="N110" s="29" t="s">
        <v>197</v>
      </c>
      <c r="O110" s="79"/>
    </row>
    <row r="111" spans="1:15" s="30" customFormat="1" ht="30">
      <c r="A111" s="24">
        <v>106</v>
      </c>
      <c r="B111" s="25" t="s">
        <v>154</v>
      </c>
      <c r="C111" s="26" t="s">
        <v>320</v>
      </c>
      <c r="D111" s="25" t="s">
        <v>343</v>
      </c>
      <c r="E111" s="24"/>
      <c r="F111" s="24" t="s">
        <v>32</v>
      </c>
      <c r="G111" s="27" t="s">
        <v>33</v>
      </c>
      <c r="H111" s="27" t="s">
        <v>33</v>
      </c>
      <c r="I111" s="27" t="s">
        <v>41</v>
      </c>
      <c r="J111" s="152" t="s">
        <v>813</v>
      </c>
      <c r="K111" s="150" t="s">
        <v>883</v>
      </c>
      <c r="L111" s="48">
        <v>15</v>
      </c>
      <c r="M111" s="28">
        <v>450</v>
      </c>
      <c r="N111" s="29" t="s">
        <v>197</v>
      </c>
      <c r="O111" s="79"/>
    </row>
    <row r="112" spans="1:15" s="30" customFormat="1" ht="30">
      <c r="A112" s="24">
        <v>107</v>
      </c>
      <c r="B112" s="25" t="s">
        <v>155</v>
      </c>
      <c r="C112" s="26" t="s">
        <v>320</v>
      </c>
      <c r="D112" s="25" t="s">
        <v>344</v>
      </c>
      <c r="E112" s="24"/>
      <c r="F112" s="24" t="s">
        <v>32</v>
      </c>
      <c r="G112" s="27" t="s">
        <v>33</v>
      </c>
      <c r="H112" s="27" t="s">
        <v>33</v>
      </c>
      <c r="I112" s="27" t="s">
        <v>41</v>
      </c>
      <c r="J112" s="152" t="s">
        <v>814</v>
      </c>
      <c r="K112" s="150" t="s">
        <v>883</v>
      </c>
      <c r="L112" s="48">
        <v>15</v>
      </c>
      <c r="M112" s="28">
        <v>1400</v>
      </c>
      <c r="N112" s="29" t="s">
        <v>197</v>
      </c>
      <c r="O112" s="79"/>
    </row>
    <row r="113" spans="1:15" s="30" customFormat="1" ht="30">
      <c r="A113" s="24">
        <v>108</v>
      </c>
      <c r="B113" s="25" t="s">
        <v>156</v>
      </c>
      <c r="C113" s="26" t="s">
        <v>320</v>
      </c>
      <c r="D113" s="25" t="s">
        <v>345</v>
      </c>
      <c r="E113" s="24"/>
      <c r="F113" s="24" t="s">
        <v>32</v>
      </c>
      <c r="G113" s="27" t="s">
        <v>33</v>
      </c>
      <c r="H113" s="27" t="s">
        <v>33</v>
      </c>
      <c r="I113" s="27" t="s">
        <v>41</v>
      </c>
      <c r="J113" s="152" t="s">
        <v>815</v>
      </c>
      <c r="K113" s="150" t="s">
        <v>883</v>
      </c>
      <c r="L113" s="48">
        <v>15</v>
      </c>
      <c r="M113" s="28">
        <v>2500</v>
      </c>
      <c r="N113" s="29" t="s">
        <v>197</v>
      </c>
      <c r="O113" s="79"/>
    </row>
    <row r="114" spans="1:15" s="30" customFormat="1">
      <c r="A114" s="24">
        <v>109</v>
      </c>
      <c r="B114" s="25" t="s">
        <v>157</v>
      </c>
      <c r="C114" s="26" t="s">
        <v>265</v>
      </c>
      <c r="D114" s="25" t="s">
        <v>348</v>
      </c>
      <c r="E114" s="24"/>
      <c r="F114" s="24" t="s">
        <v>19</v>
      </c>
      <c r="G114" s="27" t="s">
        <v>20</v>
      </c>
      <c r="H114" s="27" t="s">
        <v>20</v>
      </c>
      <c r="I114" s="27" t="s">
        <v>26</v>
      </c>
      <c r="J114" s="152" t="s">
        <v>816</v>
      </c>
      <c r="K114" s="150" t="s">
        <v>883</v>
      </c>
      <c r="L114" s="48">
        <v>10</v>
      </c>
      <c r="M114" s="28">
        <v>300</v>
      </c>
      <c r="N114" s="29" t="s">
        <v>197</v>
      </c>
      <c r="O114" s="79"/>
    </row>
    <row r="115" spans="1:15" s="30" customFormat="1">
      <c r="A115" s="24">
        <v>110</v>
      </c>
      <c r="B115" s="25" t="s">
        <v>158</v>
      </c>
      <c r="C115" s="26" t="s">
        <v>349</v>
      </c>
      <c r="D115" s="25" t="s">
        <v>350</v>
      </c>
      <c r="E115" s="24"/>
      <c r="F115" s="24" t="s">
        <v>19</v>
      </c>
      <c r="G115" s="27" t="s">
        <v>20</v>
      </c>
      <c r="H115" s="27" t="s">
        <v>20</v>
      </c>
      <c r="I115" s="27" t="s">
        <v>20</v>
      </c>
      <c r="J115" s="152" t="s">
        <v>817</v>
      </c>
      <c r="K115" s="150" t="s">
        <v>883</v>
      </c>
      <c r="L115" s="58">
        <v>7</v>
      </c>
      <c r="M115" s="28">
        <v>300</v>
      </c>
      <c r="N115" s="29" t="s">
        <v>197</v>
      </c>
      <c r="O115" s="79"/>
    </row>
    <row r="116" spans="1:15" s="30" customFormat="1">
      <c r="A116" s="24">
        <v>111</v>
      </c>
      <c r="B116" s="25" t="s">
        <v>159</v>
      </c>
      <c r="C116" s="26" t="s">
        <v>351</v>
      </c>
      <c r="D116" s="25" t="s">
        <v>352</v>
      </c>
      <c r="E116" s="24"/>
      <c r="F116" s="24" t="s">
        <v>22</v>
      </c>
      <c r="G116" s="27" t="s">
        <v>23</v>
      </c>
      <c r="H116" s="27" t="s">
        <v>20</v>
      </c>
      <c r="I116" s="27" t="s">
        <v>23</v>
      </c>
      <c r="J116" s="152" t="s">
        <v>818</v>
      </c>
      <c r="K116" s="150" t="s">
        <v>883</v>
      </c>
      <c r="L116" s="48">
        <v>7</v>
      </c>
      <c r="M116" s="28">
        <v>300</v>
      </c>
      <c r="N116" s="29" t="s">
        <v>197</v>
      </c>
      <c r="O116" s="79"/>
    </row>
    <row r="117" spans="1:15" s="30" customFormat="1">
      <c r="A117" s="24">
        <v>112</v>
      </c>
      <c r="B117" s="25" t="s">
        <v>160</v>
      </c>
      <c r="C117" s="26" t="s">
        <v>229</v>
      </c>
      <c r="D117" s="25" t="s">
        <v>353</v>
      </c>
      <c r="E117" s="24"/>
      <c r="F117" s="24" t="s">
        <v>22</v>
      </c>
      <c r="G117" s="27" t="s">
        <v>23</v>
      </c>
      <c r="H117" s="27" t="s">
        <v>20</v>
      </c>
      <c r="I117" s="27" t="s">
        <v>23</v>
      </c>
      <c r="J117" s="152" t="s">
        <v>819</v>
      </c>
      <c r="K117" s="150" t="s">
        <v>883</v>
      </c>
      <c r="L117" s="48">
        <v>7</v>
      </c>
      <c r="M117" s="28">
        <v>270</v>
      </c>
      <c r="N117" s="29" t="s">
        <v>197</v>
      </c>
      <c r="O117" s="79"/>
    </row>
    <row r="118" spans="1:15" s="30" customFormat="1">
      <c r="A118" s="24">
        <v>113</v>
      </c>
      <c r="B118" s="25" t="s">
        <v>161</v>
      </c>
      <c r="C118" s="26" t="s">
        <v>347</v>
      </c>
      <c r="D118" s="25" t="s">
        <v>354</v>
      </c>
      <c r="E118" s="24"/>
      <c r="F118" s="24" t="s">
        <v>42</v>
      </c>
      <c r="G118" s="27" t="s">
        <v>43</v>
      </c>
      <c r="H118" s="27" t="s">
        <v>20</v>
      </c>
      <c r="I118" s="27" t="s">
        <v>43</v>
      </c>
      <c r="J118" s="152" t="s">
        <v>820</v>
      </c>
      <c r="K118" s="150" t="s">
        <v>883</v>
      </c>
      <c r="L118" s="58">
        <v>7</v>
      </c>
      <c r="M118" s="28">
        <v>300</v>
      </c>
      <c r="N118" s="29" t="s">
        <v>197</v>
      </c>
      <c r="O118" s="79"/>
    </row>
    <row r="119" spans="1:15" s="30" customFormat="1" ht="17.25" customHeight="1">
      <c r="A119" s="24">
        <v>114</v>
      </c>
      <c r="B119" s="25" t="s">
        <v>162</v>
      </c>
      <c r="C119" s="26" t="s">
        <v>347</v>
      </c>
      <c r="D119" s="25" t="s">
        <v>355</v>
      </c>
      <c r="E119" s="24"/>
      <c r="F119" s="24" t="s">
        <v>42</v>
      </c>
      <c r="G119" s="27" t="s">
        <v>43</v>
      </c>
      <c r="H119" s="27" t="s">
        <v>20</v>
      </c>
      <c r="I119" s="27" t="s">
        <v>43</v>
      </c>
      <c r="J119" s="152" t="s">
        <v>821</v>
      </c>
      <c r="K119" s="150" t="s">
        <v>883</v>
      </c>
      <c r="L119" s="58">
        <v>7</v>
      </c>
      <c r="M119" s="28">
        <v>260</v>
      </c>
      <c r="N119" s="29" t="s">
        <v>197</v>
      </c>
      <c r="O119" s="79"/>
    </row>
    <row r="120" spans="1:15" s="30" customFormat="1" ht="17.25" customHeight="1">
      <c r="A120" s="24">
        <v>115</v>
      </c>
      <c r="B120" s="25" t="s">
        <v>346</v>
      </c>
      <c r="C120" s="26" t="s">
        <v>347</v>
      </c>
      <c r="D120" s="25" t="s">
        <v>356</v>
      </c>
      <c r="E120" s="24"/>
      <c r="F120" s="24" t="s">
        <v>42</v>
      </c>
      <c r="G120" s="27" t="s">
        <v>43</v>
      </c>
      <c r="H120" s="27" t="s">
        <v>20</v>
      </c>
      <c r="I120" s="27" t="s">
        <v>43</v>
      </c>
      <c r="J120" s="152" t="s">
        <v>822</v>
      </c>
      <c r="K120" s="150" t="s">
        <v>883</v>
      </c>
      <c r="L120" s="59">
        <v>52</v>
      </c>
      <c r="M120" s="28">
        <v>3800</v>
      </c>
      <c r="N120" s="29" t="s">
        <v>196</v>
      </c>
      <c r="O120" s="79"/>
    </row>
    <row r="121" spans="1:15" s="30" customFormat="1">
      <c r="A121" s="24">
        <v>116</v>
      </c>
      <c r="B121" s="25" t="s">
        <v>163</v>
      </c>
      <c r="C121" s="26" t="s">
        <v>347</v>
      </c>
      <c r="D121" s="25" t="s">
        <v>357</v>
      </c>
      <c r="E121" s="24"/>
      <c r="F121" s="24" t="s">
        <v>42</v>
      </c>
      <c r="G121" s="27" t="s">
        <v>43</v>
      </c>
      <c r="H121" s="27" t="s">
        <v>20</v>
      </c>
      <c r="I121" s="27" t="s">
        <v>43</v>
      </c>
      <c r="J121" s="152" t="s">
        <v>823</v>
      </c>
      <c r="K121" s="150" t="s">
        <v>883</v>
      </c>
      <c r="L121" s="60" t="s">
        <v>452</v>
      </c>
      <c r="M121" s="28">
        <v>2300</v>
      </c>
      <c r="N121" s="29" t="s">
        <v>197</v>
      </c>
      <c r="O121" s="79"/>
    </row>
    <row r="122" spans="1:15" s="30" customFormat="1">
      <c r="A122" s="24">
        <v>117</v>
      </c>
      <c r="B122" s="25" t="s">
        <v>164</v>
      </c>
      <c r="C122" s="26" t="s">
        <v>347</v>
      </c>
      <c r="D122" s="25" t="s">
        <v>358</v>
      </c>
      <c r="E122" s="24"/>
      <c r="F122" s="24" t="s">
        <v>42</v>
      </c>
      <c r="G122" s="27" t="s">
        <v>43</v>
      </c>
      <c r="H122" s="27" t="s">
        <v>20</v>
      </c>
      <c r="I122" s="27" t="s">
        <v>43</v>
      </c>
      <c r="J122" s="152" t="s">
        <v>824</v>
      </c>
      <c r="K122" s="150" t="s">
        <v>883</v>
      </c>
      <c r="L122" s="48">
        <v>7</v>
      </c>
      <c r="M122" s="28">
        <v>300</v>
      </c>
      <c r="N122" s="29" t="s">
        <v>197</v>
      </c>
      <c r="O122" s="79"/>
    </row>
    <row r="123" spans="1:15" s="30" customFormat="1">
      <c r="A123" s="24">
        <v>118</v>
      </c>
      <c r="B123" s="25" t="s">
        <v>165</v>
      </c>
      <c r="C123" s="26" t="s">
        <v>347</v>
      </c>
      <c r="D123" s="25" t="s">
        <v>359</v>
      </c>
      <c r="E123" s="24"/>
      <c r="F123" s="24" t="s">
        <v>42</v>
      </c>
      <c r="G123" s="27" t="s">
        <v>43</v>
      </c>
      <c r="H123" s="27" t="s">
        <v>20</v>
      </c>
      <c r="I123" s="27" t="s">
        <v>43</v>
      </c>
      <c r="J123" s="152" t="s">
        <v>825</v>
      </c>
      <c r="K123" s="150" t="s">
        <v>883</v>
      </c>
      <c r="L123" s="48">
        <v>15</v>
      </c>
      <c r="M123" s="28">
        <v>1700</v>
      </c>
      <c r="N123" s="29" t="s">
        <v>197</v>
      </c>
      <c r="O123" s="79"/>
    </row>
    <row r="124" spans="1:15" s="30" customFormat="1">
      <c r="A124" s="24">
        <v>119</v>
      </c>
      <c r="B124" s="25" t="s">
        <v>166</v>
      </c>
      <c r="C124" s="26" t="s">
        <v>347</v>
      </c>
      <c r="D124" s="25" t="s">
        <v>360</v>
      </c>
      <c r="E124" s="24"/>
      <c r="F124" s="24" t="s">
        <v>42</v>
      </c>
      <c r="G124" s="27" t="s">
        <v>43</v>
      </c>
      <c r="H124" s="27" t="s">
        <v>20</v>
      </c>
      <c r="I124" s="27" t="s">
        <v>43</v>
      </c>
      <c r="J124" s="152" t="s">
        <v>826</v>
      </c>
      <c r="K124" s="150" t="s">
        <v>883</v>
      </c>
      <c r="L124" s="48">
        <v>7</v>
      </c>
      <c r="M124" s="28">
        <v>300</v>
      </c>
      <c r="N124" s="29" t="s">
        <v>197</v>
      </c>
      <c r="O124" s="79"/>
    </row>
    <row r="125" spans="1:15" s="30" customFormat="1">
      <c r="A125" s="24">
        <v>120</v>
      </c>
      <c r="B125" s="25" t="s">
        <v>167</v>
      </c>
      <c r="C125" s="26" t="s">
        <v>347</v>
      </c>
      <c r="D125" s="25" t="s">
        <v>361</v>
      </c>
      <c r="E125" s="24"/>
      <c r="F125" s="24" t="s">
        <v>42</v>
      </c>
      <c r="G125" s="27" t="s">
        <v>43</v>
      </c>
      <c r="H125" s="27" t="s">
        <v>20</v>
      </c>
      <c r="I125" s="27" t="s">
        <v>43</v>
      </c>
      <c r="J125" s="152" t="s">
        <v>827</v>
      </c>
      <c r="K125" s="150" t="s">
        <v>883</v>
      </c>
      <c r="L125" s="48">
        <v>7</v>
      </c>
      <c r="M125" s="28">
        <v>300</v>
      </c>
      <c r="N125" s="29" t="s">
        <v>197</v>
      </c>
      <c r="O125" s="79"/>
    </row>
    <row r="126" spans="1:15" s="30" customFormat="1">
      <c r="A126" s="24">
        <v>121</v>
      </c>
      <c r="B126" s="25" t="s">
        <v>168</v>
      </c>
      <c r="C126" s="26" t="s">
        <v>347</v>
      </c>
      <c r="D126" s="25" t="s">
        <v>362</v>
      </c>
      <c r="E126" s="24"/>
      <c r="F126" s="24" t="s">
        <v>42</v>
      </c>
      <c r="G126" s="27" t="s">
        <v>43</v>
      </c>
      <c r="H126" s="27" t="s">
        <v>20</v>
      </c>
      <c r="I126" s="27" t="s">
        <v>43</v>
      </c>
      <c r="J126" s="152" t="s">
        <v>828</v>
      </c>
      <c r="K126" s="150" t="s">
        <v>883</v>
      </c>
      <c r="L126" s="48">
        <v>33</v>
      </c>
      <c r="M126" s="28">
        <v>4500</v>
      </c>
      <c r="N126" s="29" t="s">
        <v>197</v>
      </c>
      <c r="O126" s="79"/>
    </row>
    <row r="127" spans="1:15" s="30" customFormat="1">
      <c r="A127" s="24">
        <v>122</v>
      </c>
      <c r="B127" s="25" t="s">
        <v>198</v>
      </c>
      <c r="C127" s="26" t="s">
        <v>347</v>
      </c>
      <c r="D127" s="25" t="s">
        <v>199</v>
      </c>
      <c r="E127" s="24"/>
      <c r="F127" s="24" t="s">
        <v>42</v>
      </c>
      <c r="G127" s="27" t="s">
        <v>43</v>
      </c>
      <c r="H127" s="27" t="s">
        <v>20</v>
      </c>
      <c r="I127" s="27" t="s">
        <v>43</v>
      </c>
      <c r="J127" s="152" t="s">
        <v>829</v>
      </c>
      <c r="K127" s="150" t="s">
        <v>883</v>
      </c>
      <c r="L127" s="48">
        <v>7</v>
      </c>
      <c r="M127" s="28">
        <v>300</v>
      </c>
      <c r="N127" s="29" t="s">
        <v>197</v>
      </c>
      <c r="O127" s="79"/>
    </row>
    <row r="128" spans="1:15" s="30" customFormat="1" ht="30">
      <c r="A128" s="24">
        <v>123</v>
      </c>
      <c r="B128" s="26" t="s">
        <v>475</v>
      </c>
      <c r="C128" s="26" t="s">
        <v>303</v>
      </c>
      <c r="D128" s="25" t="s">
        <v>413</v>
      </c>
      <c r="E128" s="24"/>
      <c r="F128" s="24" t="s">
        <v>32</v>
      </c>
      <c r="G128" s="27" t="s">
        <v>33</v>
      </c>
      <c r="H128" s="27" t="s">
        <v>33</v>
      </c>
      <c r="I128" s="27" t="s">
        <v>302</v>
      </c>
      <c r="J128" s="152" t="s">
        <v>830</v>
      </c>
      <c r="K128" s="150" t="s">
        <v>883</v>
      </c>
      <c r="L128" s="61">
        <v>35</v>
      </c>
      <c r="M128" s="28">
        <v>6900</v>
      </c>
      <c r="N128" s="29" t="s">
        <v>197</v>
      </c>
      <c r="O128" s="80"/>
    </row>
    <row r="129" spans="1:16" s="30" customFormat="1" ht="30">
      <c r="A129" s="24">
        <v>124</v>
      </c>
      <c r="B129" s="25" t="s">
        <v>398</v>
      </c>
      <c r="C129" s="26" t="s">
        <v>411</v>
      </c>
      <c r="D129" s="25" t="s">
        <v>414</v>
      </c>
      <c r="E129" s="24"/>
      <c r="F129" s="24" t="s">
        <v>32</v>
      </c>
      <c r="G129" s="27" t="s">
        <v>33</v>
      </c>
      <c r="H129" s="27" t="s">
        <v>33</v>
      </c>
      <c r="I129" s="27" t="s">
        <v>426</v>
      </c>
      <c r="J129" s="152" t="s">
        <v>831</v>
      </c>
      <c r="K129" s="150" t="s">
        <v>883</v>
      </c>
      <c r="L129" s="61">
        <v>11</v>
      </c>
      <c r="M129" s="28">
        <v>2900</v>
      </c>
      <c r="N129" s="29" t="s">
        <v>197</v>
      </c>
      <c r="O129" s="80"/>
    </row>
    <row r="130" spans="1:16" s="30" customFormat="1" ht="30">
      <c r="A130" s="24">
        <v>125</v>
      </c>
      <c r="B130" s="25" t="s">
        <v>399</v>
      </c>
      <c r="C130" s="26" t="s">
        <v>411</v>
      </c>
      <c r="D130" s="25" t="s">
        <v>443</v>
      </c>
      <c r="E130" s="24"/>
      <c r="F130" s="24" t="s">
        <v>32</v>
      </c>
      <c r="G130" s="27" t="s">
        <v>33</v>
      </c>
      <c r="H130" s="27" t="s">
        <v>33</v>
      </c>
      <c r="I130" s="27" t="s">
        <v>426</v>
      </c>
      <c r="J130" s="152" t="s">
        <v>832</v>
      </c>
      <c r="K130" s="150" t="s">
        <v>883</v>
      </c>
      <c r="L130" s="61">
        <v>35</v>
      </c>
      <c r="M130" s="28">
        <v>16100</v>
      </c>
      <c r="N130" s="29" t="s">
        <v>197</v>
      </c>
      <c r="O130" s="79"/>
    </row>
    <row r="131" spans="1:16" s="30" customFormat="1" ht="30">
      <c r="A131" s="24">
        <v>126</v>
      </c>
      <c r="B131" s="25" t="s">
        <v>400</v>
      </c>
      <c r="C131" s="26" t="s">
        <v>412</v>
      </c>
      <c r="D131" s="25" t="s">
        <v>415</v>
      </c>
      <c r="E131" s="24"/>
      <c r="F131" s="24" t="s">
        <v>32</v>
      </c>
      <c r="G131" s="27" t="s">
        <v>427</v>
      </c>
      <c r="H131" s="27" t="s">
        <v>33</v>
      </c>
      <c r="I131" s="27" t="s">
        <v>427</v>
      </c>
      <c r="J131" s="152" t="s">
        <v>833</v>
      </c>
      <c r="K131" s="150" t="s">
        <v>883</v>
      </c>
      <c r="L131" s="61">
        <v>7</v>
      </c>
      <c r="M131" s="28">
        <v>7100</v>
      </c>
      <c r="N131" s="29" t="s">
        <v>197</v>
      </c>
      <c r="O131" s="79"/>
    </row>
    <row r="132" spans="1:16" s="30" customFormat="1" ht="30">
      <c r="A132" s="24">
        <v>127</v>
      </c>
      <c r="B132" s="25" t="s">
        <v>401</v>
      </c>
      <c r="C132" s="26" t="s">
        <v>412</v>
      </c>
      <c r="D132" s="25" t="s">
        <v>416</v>
      </c>
      <c r="E132" s="24"/>
      <c r="F132" s="62" t="s">
        <v>428</v>
      </c>
      <c r="G132" s="27" t="s">
        <v>427</v>
      </c>
      <c r="H132" s="27" t="s">
        <v>33</v>
      </c>
      <c r="I132" s="27" t="s">
        <v>427</v>
      </c>
      <c r="J132" s="152" t="s">
        <v>834</v>
      </c>
      <c r="K132" s="150" t="s">
        <v>883</v>
      </c>
      <c r="L132" s="61">
        <v>12</v>
      </c>
      <c r="M132" s="28">
        <v>11500</v>
      </c>
      <c r="N132" s="29" t="s">
        <v>197</v>
      </c>
      <c r="O132" s="79"/>
    </row>
    <row r="133" spans="1:16" s="30" customFormat="1" ht="30">
      <c r="A133" s="24">
        <v>128</v>
      </c>
      <c r="B133" s="25" t="s">
        <v>402</v>
      </c>
      <c r="C133" s="26" t="s">
        <v>412</v>
      </c>
      <c r="D133" s="25" t="s">
        <v>417</v>
      </c>
      <c r="E133" s="24"/>
      <c r="F133" s="71" t="s">
        <v>428</v>
      </c>
      <c r="G133" s="27" t="s">
        <v>427</v>
      </c>
      <c r="H133" s="27" t="s">
        <v>33</v>
      </c>
      <c r="I133" s="27" t="s">
        <v>427</v>
      </c>
      <c r="J133" s="152" t="s">
        <v>835</v>
      </c>
      <c r="K133" s="150" t="s">
        <v>883</v>
      </c>
      <c r="L133" s="28">
        <v>7</v>
      </c>
      <c r="M133" s="28">
        <v>800</v>
      </c>
      <c r="N133" s="29" t="s">
        <v>197</v>
      </c>
      <c r="O133" s="79"/>
    </row>
    <row r="134" spans="1:16" s="30" customFormat="1" ht="30">
      <c r="A134" s="24">
        <v>129</v>
      </c>
      <c r="B134" s="25" t="s">
        <v>403</v>
      </c>
      <c r="C134" s="26" t="s">
        <v>412</v>
      </c>
      <c r="D134" s="25" t="s">
        <v>418</v>
      </c>
      <c r="E134" s="24"/>
      <c r="F134" s="62" t="s">
        <v>428</v>
      </c>
      <c r="G134" s="27" t="s">
        <v>427</v>
      </c>
      <c r="H134" s="27" t="s">
        <v>33</v>
      </c>
      <c r="I134" s="27" t="s">
        <v>427</v>
      </c>
      <c r="J134" s="152" t="s">
        <v>836</v>
      </c>
      <c r="K134" s="150" t="s">
        <v>883</v>
      </c>
      <c r="L134" s="61">
        <v>7</v>
      </c>
      <c r="M134" s="28">
        <v>7800</v>
      </c>
      <c r="N134" s="29" t="s">
        <v>197</v>
      </c>
      <c r="O134" s="79"/>
    </row>
    <row r="135" spans="1:16" s="30" customFormat="1" ht="30">
      <c r="A135" s="24">
        <v>130</v>
      </c>
      <c r="B135" s="25" t="s">
        <v>404</v>
      </c>
      <c r="C135" s="26" t="s">
        <v>412</v>
      </c>
      <c r="D135" s="25" t="s">
        <v>419</v>
      </c>
      <c r="E135" s="24"/>
      <c r="F135" s="62" t="s">
        <v>428</v>
      </c>
      <c r="G135" s="27" t="s">
        <v>427</v>
      </c>
      <c r="H135" s="27" t="s">
        <v>33</v>
      </c>
      <c r="I135" s="27" t="s">
        <v>427</v>
      </c>
      <c r="J135" s="152" t="s">
        <v>837</v>
      </c>
      <c r="K135" s="150" t="s">
        <v>883</v>
      </c>
      <c r="L135" s="61">
        <v>5</v>
      </c>
      <c r="M135" s="28">
        <v>2200</v>
      </c>
      <c r="N135" s="29" t="s">
        <v>197</v>
      </c>
      <c r="O135" s="79"/>
    </row>
    <row r="136" spans="1:16" s="30" customFormat="1" ht="30">
      <c r="A136" s="24">
        <v>131</v>
      </c>
      <c r="B136" s="25" t="s">
        <v>405</v>
      </c>
      <c r="C136" s="26" t="s">
        <v>412</v>
      </c>
      <c r="D136" s="25" t="s">
        <v>420</v>
      </c>
      <c r="E136" s="24"/>
      <c r="F136" s="62" t="s">
        <v>428</v>
      </c>
      <c r="G136" s="27" t="s">
        <v>427</v>
      </c>
      <c r="H136" s="27" t="s">
        <v>33</v>
      </c>
      <c r="I136" s="27" t="s">
        <v>427</v>
      </c>
      <c r="J136" s="152" t="s">
        <v>838</v>
      </c>
      <c r="K136" s="150" t="s">
        <v>883</v>
      </c>
      <c r="L136" s="61">
        <v>5</v>
      </c>
      <c r="M136" s="28">
        <v>1500</v>
      </c>
      <c r="N136" s="29" t="s">
        <v>197</v>
      </c>
      <c r="O136" s="79"/>
    </row>
    <row r="137" spans="1:16" s="30" customFormat="1" ht="30">
      <c r="A137" s="24">
        <v>132</v>
      </c>
      <c r="B137" s="25" t="s">
        <v>406</v>
      </c>
      <c r="C137" s="26" t="s">
        <v>412</v>
      </c>
      <c r="D137" s="25" t="s">
        <v>421</v>
      </c>
      <c r="E137" s="24"/>
      <c r="F137" s="71" t="s">
        <v>428</v>
      </c>
      <c r="G137" s="27" t="s">
        <v>427</v>
      </c>
      <c r="H137" s="27" t="s">
        <v>33</v>
      </c>
      <c r="I137" s="27" t="s">
        <v>427</v>
      </c>
      <c r="J137" s="152" t="s">
        <v>839</v>
      </c>
      <c r="K137" s="150" t="s">
        <v>883</v>
      </c>
      <c r="L137" s="28">
        <v>7</v>
      </c>
      <c r="M137" s="28">
        <v>600</v>
      </c>
      <c r="N137" s="29" t="s">
        <v>197</v>
      </c>
      <c r="O137" s="79"/>
    </row>
    <row r="138" spans="1:16" s="30" customFormat="1" ht="30">
      <c r="A138" s="24">
        <v>133</v>
      </c>
      <c r="B138" s="25" t="s">
        <v>407</v>
      </c>
      <c r="C138" s="26" t="s">
        <v>412</v>
      </c>
      <c r="D138" s="25" t="s">
        <v>422</v>
      </c>
      <c r="E138" s="24"/>
      <c r="F138" s="71" t="s">
        <v>428</v>
      </c>
      <c r="G138" s="27" t="s">
        <v>427</v>
      </c>
      <c r="H138" s="27" t="s">
        <v>33</v>
      </c>
      <c r="I138" s="27" t="s">
        <v>427</v>
      </c>
      <c r="J138" s="152" t="s">
        <v>840</v>
      </c>
      <c r="K138" s="150" t="s">
        <v>883</v>
      </c>
      <c r="L138" s="28">
        <v>17</v>
      </c>
      <c r="M138" s="28">
        <v>5000</v>
      </c>
      <c r="N138" s="29" t="s">
        <v>197</v>
      </c>
      <c r="O138" s="79"/>
    </row>
    <row r="139" spans="1:16" s="30" customFormat="1" ht="30">
      <c r="A139" s="24">
        <v>134</v>
      </c>
      <c r="B139" s="25" t="s">
        <v>408</v>
      </c>
      <c r="C139" s="26" t="s">
        <v>412</v>
      </c>
      <c r="D139" s="25" t="s">
        <v>423</v>
      </c>
      <c r="E139" s="24"/>
      <c r="F139" s="71" t="s">
        <v>428</v>
      </c>
      <c r="G139" s="27" t="s">
        <v>427</v>
      </c>
      <c r="H139" s="27" t="s">
        <v>33</v>
      </c>
      <c r="I139" s="27" t="s">
        <v>427</v>
      </c>
      <c r="J139" s="152" t="s">
        <v>841</v>
      </c>
      <c r="K139" s="150" t="s">
        <v>883</v>
      </c>
      <c r="L139" s="28">
        <v>5</v>
      </c>
      <c r="M139" s="28">
        <v>700</v>
      </c>
      <c r="N139" s="29" t="s">
        <v>197</v>
      </c>
      <c r="O139" s="79"/>
    </row>
    <row r="140" spans="1:16" s="30" customFormat="1" ht="30">
      <c r="A140" s="24">
        <v>135</v>
      </c>
      <c r="B140" s="25" t="s">
        <v>409</v>
      </c>
      <c r="C140" s="26" t="s">
        <v>412</v>
      </c>
      <c r="D140" s="25" t="s">
        <v>424</v>
      </c>
      <c r="E140" s="24"/>
      <c r="F140" s="62" t="s">
        <v>428</v>
      </c>
      <c r="G140" s="27" t="s">
        <v>427</v>
      </c>
      <c r="H140" s="27" t="s">
        <v>33</v>
      </c>
      <c r="I140" s="27" t="s">
        <v>427</v>
      </c>
      <c r="J140" s="152" t="s">
        <v>842</v>
      </c>
      <c r="K140" s="150" t="s">
        <v>883</v>
      </c>
      <c r="L140" s="61">
        <v>5</v>
      </c>
      <c r="M140" s="28">
        <v>1700</v>
      </c>
      <c r="N140" s="29" t="s">
        <v>197</v>
      </c>
      <c r="O140" s="79"/>
    </row>
    <row r="141" spans="1:16" s="30" customFormat="1" ht="30">
      <c r="A141" s="24">
        <v>136</v>
      </c>
      <c r="B141" s="25" t="s">
        <v>410</v>
      </c>
      <c r="C141" s="26" t="s">
        <v>412</v>
      </c>
      <c r="D141" s="25" t="s">
        <v>425</v>
      </c>
      <c r="E141" s="24"/>
      <c r="F141" s="71" t="s">
        <v>428</v>
      </c>
      <c r="G141" s="27" t="s">
        <v>427</v>
      </c>
      <c r="H141" s="27" t="s">
        <v>33</v>
      </c>
      <c r="I141" s="27" t="s">
        <v>427</v>
      </c>
      <c r="J141" s="152" t="s">
        <v>843</v>
      </c>
      <c r="K141" s="150" t="s">
        <v>883</v>
      </c>
      <c r="L141" s="28">
        <v>5</v>
      </c>
      <c r="M141" s="28">
        <v>500</v>
      </c>
      <c r="N141" s="29" t="s">
        <v>197</v>
      </c>
      <c r="O141" s="84">
        <v>134</v>
      </c>
    </row>
    <row r="142" spans="1:16" s="105" customFormat="1">
      <c r="A142" s="98">
        <v>137</v>
      </c>
      <c r="B142" s="99" t="s">
        <v>526</v>
      </c>
      <c r="C142" s="100" t="s">
        <v>347</v>
      </c>
      <c r="D142" s="99" t="s">
        <v>464</v>
      </c>
      <c r="E142" s="98"/>
      <c r="F142" s="98" t="s">
        <v>42</v>
      </c>
      <c r="G142" s="101" t="s">
        <v>43</v>
      </c>
      <c r="H142" s="101" t="s">
        <v>20</v>
      </c>
      <c r="I142" s="101" t="s">
        <v>43</v>
      </c>
      <c r="J142" s="152" t="s">
        <v>525</v>
      </c>
      <c r="K142" s="150" t="s">
        <v>883</v>
      </c>
      <c r="L142" s="102">
        <v>2</v>
      </c>
      <c r="M142" s="102">
        <v>2500</v>
      </c>
      <c r="N142" s="103" t="s">
        <v>197</v>
      </c>
      <c r="O142" s="104" t="s">
        <v>500</v>
      </c>
      <c r="P142" s="108"/>
    </row>
    <row r="143" spans="1:16" s="105" customFormat="1">
      <c r="A143" s="98">
        <v>138</v>
      </c>
      <c r="B143" s="99" t="s">
        <v>527</v>
      </c>
      <c r="C143" s="100" t="s">
        <v>347</v>
      </c>
      <c r="D143" s="99" t="s">
        <v>476</v>
      </c>
      <c r="E143" s="98"/>
      <c r="F143" s="98" t="s">
        <v>42</v>
      </c>
      <c r="G143" s="101" t="s">
        <v>43</v>
      </c>
      <c r="H143" s="101" t="s">
        <v>20</v>
      </c>
      <c r="I143" s="101" t="s">
        <v>43</v>
      </c>
      <c r="J143" s="152" t="s">
        <v>528</v>
      </c>
      <c r="K143" s="150" t="s">
        <v>883</v>
      </c>
      <c r="L143" s="102">
        <v>7</v>
      </c>
      <c r="M143" s="102">
        <v>4100</v>
      </c>
      <c r="N143" s="103" t="s">
        <v>197</v>
      </c>
      <c r="O143" s="104" t="s">
        <v>500</v>
      </c>
      <c r="P143" s="108"/>
    </row>
    <row r="144" spans="1:16" s="105" customFormat="1">
      <c r="A144" s="98">
        <v>139</v>
      </c>
      <c r="B144" s="99" t="s">
        <v>529</v>
      </c>
      <c r="C144" s="100" t="s">
        <v>347</v>
      </c>
      <c r="D144" s="99" t="s">
        <v>465</v>
      </c>
      <c r="E144" s="98"/>
      <c r="F144" s="98" t="s">
        <v>42</v>
      </c>
      <c r="G144" s="101" t="s">
        <v>43</v>
      </c>
      <c r="H144" s="101" t="s">
        <v>20</v>
      </c>
      <c r="I144" s="101" t="s">
        <v>43</v>
      </c>
      <c r="J144" s="152" t="s">
        <v>530</v>
      </c>
      <c r="K144" s="150" t="s">
        <v>883</v>
      </c>
      <c r="L144" s="102">
        <v>2</v>
      </c>
      <c r="M144" s="102">
        <v>700</v>
      </c>
      <c r="N144" s="103" t="s">
        <v>197</v>
      </c>
      <c r="O144" s="104" t="s">
        <v>500</v>
      </c>
      <c r="P144" s="108"/>
    </row>
    <row r="145" spans="1:16" s="105" customFormat="1">
      <c r="A145" s="98">
        <v>140</v>
      </c>
      <c r="B145" s="99" t="s">
        <v>531</v>
      </c>
      <c r="C145" s="100" t="s">
        <v>347</v>
      </c>
      <c r="D145" s="100" t="s">
        <v>532</v>
      </c>
      <c r="E145" s="98"/>
      <c r="F145" s="98" t="s">
        <v>42</v>
      </c>
      <c r="G145" s="101" t="s">
        <v>43</v>
      </c>
      <c r="H145" s="101" t="s">
        <v>20</v>
      </c>
      <c r="I145" s="101" t="s">
        <v>43</v>
      </c>
      <c r="J145" s="152" t="s">
        <v>533</v>
      </c>
      <c r="K145" s="150" t="s">
        <v>883</v>
      </c>
      <c r="L145" s="102">
        <v>5</v>
      </c>
      <c r="M145" s="102">
        <v>3800</v>
      </c>
      <c r="N145" s="103" t="s">
        <v>197</v>
      </c>
      <c r="O145" s="104" t="s">
        <v>500</v>
      </c>
      <c r="P145" s="108"/>
    </row>
    <row r="146" spans="1:16" s="105" customFormat="1">
      <c r="A146" s="98">
        <v>141</v>
      </c>
      <c r="B146" s="99" t="s">
        <v>534</v>
      </c>
      <c r="C146" s="100" t="s">
        <v>347</v>
      </c>
      <c r="D146" s="99" t="s">
        <v>466</v>
      </c>
      <c r="E146" s="98"/>
      <c r="F146" s="98" t="s">
        <v>42</v>
      </c>
      <c r="G146" s="101" t="s">
        <v>43</v>
      </c>
      <c r="H146" s="101" t="s">
        <v>20</v>
      </c>
      <c r="I146" s="101" t="s">
        <v>43</v>
      </c>
      <c r="J146" s="152" t="s">
        <v>535</v>
      </c>
      <c r="K146" s="150" t="s">
        <v>883</v>
      </c>
      <c r="L146" s="102">
        <v>7</v>
      </c>
      <c r="M146" s="102">
        <v>3500</v>
      </c>
      <c r="N146" s="103" t="s">
        <v>197</v>
      </c>
      <c r="O146" s="104" t="s">
        <v>500</v>
      </c>
      <c r="P146" s="108"/>
    </row>
    <row r="147" spans="1:16" s="105" customFormat="1">
      <c r="A147" s="98">
        <v>142</v>
      </c>
      <c r="B147" s="99" t="s">
        <v>536</v>
      </c>
      <c r="C147" s="100" t="s">
        <v>347</v>
      </c>
      <c r="D147" s="99" t="s">
        <v>467</v>
      </c>
      <c r="E147" s="98"/>
      <c r="F147" s="98" t="s">
        <v>42</v>
      </c>
      <c r="G147" s="101" t="s">
        <v>43</v>
      </c>
      <c r="H147" s="101" t="s">
        <v>20</v>
      </c>
      <c r="I147" s="101" t="s">
        <v>43</v>
      </c>
      <c r="J147" s="152" t="s">
        <v>537</v>
      </c>
      <c r="K147" s="150" t="s">
        <v>883</v>
      </c>
      <c r="L147" s="102">
        <v>7</v>
      </c>
      <c r="M147" s="102">
        <v>4600</v>
      </c>
      <c r="N147" s="103" t="s">
        <v>197</v>
      </c>
      <c r="O147" s="104" t="s">
        <v>500</v>
      </c>
      <c r="P147" s="108"/>
    </row>
    <row r="148" spans="1:16" s="51" customFormat="1">
      <c r="A148" s="24">
        <v>143</v>
      </c>
      <c r="B148" s="25" t="s">
        <v>591</v>
      </c>
      <c r="C148" s="26" t="s">
        <v>347</v>
      </c>
      <c r="D148" s="25" t="s">
        <v>477</v>
      </c>
      <c r="E148" s="24"/>
      <c r="F148" s="24" t="s">
        <v>42</v>
      </c>
      <c r="G148" s="27" t="s">
        <v>43</v>
      </c>
      <c r="H148" s="27" t="s">
        <v>20</v>
      </c>
      <c r="I148" s="27" t="s">
        <v>43</v>
      </c>
      <c r="J148" s="153" t="s">
        <v>884</v>
      </c>
      <c r="K148" s="150" t="s">
        <v>883</v>
      </c>
      <c r="L148" s="28">
        <v>13</v>
      </c>
      <c r="M148" s="28">
        <v>300</v>
      </c>
      <c r="N148" s="29" t="s">
        <v>197</v>
      </c>
      <c r="O148" s="81" t="s">
        <v>500</v>
      </c>
      <c r="P148" s="111"/>
    </row>
    <row r="149" spans="1:16" s="105" customFormat="1">
      <c r="A149" s="98">
        <v>144</v>
      </c>
      <c r="B149" s="99" t="s">
        <v>592</v>
      </c>
      <c r="C149" s="100" t="s">
        <v>347</v>
      </c>
      <c r="D149" s="99" t="s">
        <v>478</v>
      </c>
      <c r="E149" s="98"/>
      <c r="F149" s="98" t="s">
        <v>42</v>
      </c>
      <c r="G149" s="101" t="s">
        <v>43</v>
      </c>
      <c r="H149" s="101" t="s">
        <v>20</v>
      </c>
      <c r="I149" s="101" t="s">
        <v>43</v>
      </c>
      <c r="J149" s="152" t="s">
        <v>700</v>
      </c>
      <c r="K149" s="150" t="s">
        <v>883</v>
      </c>
      <c r="L149" s="102">
        <v>5</v>
      </c>
      <c r="M149" s="102">
        <v>19000</v>
      </c>
      <c r="N149" s="103" t="s">
        <v>197</v>
      </c>
      <c r="O149" s="104" t="s">
        <v>500</v>
      </c>
      <c r="P149" s="108"/>
    </row>
    <row r="150" spans="1:16" s="123" customFormat="1">
      <c r="A150" s="115">
        <v>145</v>
      </c>
      <c r="B150" s="116" t="s">
        <v>593</v>
      </c>
      <c r="C150" s="117" t="s">
        <v>347</v>
      </c>
      <c r="D150" s="116" t="s">
        <v>479</v>
      </c>
      <c r="E150" s="115"/>
      <c r="F150" s="115" t="s">
        <v>42</v>
      </c>
      <c r="G150" s="118" t="s">
        <v>43</v>
      </c>
      <c r="H150" s="118" t="s">
        <v>20</v>
      </c>
      <c r="I150" s="118" t="s">
        <v>43</v>
      </c>
      <c r="J150" s="152" t="s">
        <v>602</v>
      </c>
      <c r="K150" s="150" t="s">
        <v>883</v>
      </c>
      <c r="L150" s="119">
        <v>6</v>
      </c>
      <c r="M150" s="119">
        <v>800</v>
      </c>
      <c r="N150" s="120" t="s">
        <v>197</v>
      </c>
      <c r="O150" s="121" t="s">
        <v>500</v>
      </c>
      <c r="P150" s="122"/>
    </row>
    <row r="151" spans="1:16" s="105" customFormat="1">
      <c r="A151" s="98">
        <v>146</v>
      </c>
      <c r="B151" s="99" t="s">
        <v>594</v>
      </c>
      <c r="C151" s="100" t="s">
        <v>347</v>
      </c>
      <c r="D151" s="99" t="s">
        <v>483</v>
      </c>
      <c r="E151" s="98"/>
      <c r="F151" s="98" t="s">
        <v>42</v>
      </c>
      <c r="G151" s="101" t="s">
        <v>43</v>
      </c>
      <c r="H151" s="101" t="s">
        <v>20</v>
      </c>
      <c r="I151" s="101" t="s">
        <v>43</v>
      </c>
      <c r="J151" s="154" t="s">
        <v>701</v>
      </c>
      <c r="K151" s="150" t="s">
        <v>883</v>
      </c>
      <c r="L151" s="102">
        <v>30</v>
      </c>
      <c r="M151" s="102">
        <v>8300</v>
      </c>
      <c r="N151" s="103" t="s">
        <v>197</v>
      </c>
      <c r="O151" s="104" t="s">
        <v>500</v>
      </c>
      <c r="P151" s="112"/>
    </row>
    <row r="152" spans="1:16" s="105" customFormat="1">
      <c r="A152" s="98">
        <v>147</v>
      </c>
      <c r="B152" s="99" t="s">
        <v>595</v>
      </c>
      <c r="C152" s="100" t="s">
        <v>501</v>
      </c>
      <c r="D152" s="99" t="s">
        <v>570</v>
      </c>
      <c r="E152" s="98"/>
      <c r="F152" s="98" t="s">
        <v>42</v>
      </c>
      <c r="G152" s="101" t="s">
        <v>43</v>
      </c>
      <c r="H152" s="101" t="s">
        <v>20</v>
      </c>
      <c r="I152" s="101" t="s">
        <v>502</v>
      </c>
      <c r="J152" s="152" t="s">
        <v>571</v>
      </c>
      <c r="K152" s="150" t="s">
        <v>883</v>
      </c>
      <c r="L152" s="102">
        <v>7</v>
      </c>
      <c r="M152" s="102">
        <v>3500</v>
      </c>
      <c r="N152" s="103" t="s">
        <v>197</v>
      </c>
      <c r="O152" s="104" t="s">
        <v>500</v>
      </c>
      <c r="P152" s="112"/>
    </row>
    <row r="153" spans="1:16" s="123" customFormat="1">
      <c r="A153" s="115">
        <v>148</v>
      </c>
      <c r="B153" s="116" t="s">
        <v>596</v>
      </c>
      <c r="C153" s="117" t="s">
        <v>501</v>
      </c>
      <c r="D153" s="116" t="s">
        <v>610</v>
      </c>
      <c r="E153" s="115"/>
      <c r="F153" s="115" t="s">
        <v>42</v>
      </c>
      <c r="G153" s="118" t="s">
        <v>43</v>
      </c>
      <c r="H153" s="118" t="s">
        <v>20</v>
      </c>
      <c r="I153" s="118" t="s">
        <v>502</v>
      </c>
      <c r="J153" s="152" t="s">
        <v>603</v>
      </c>
      <c r="K153" s="150" t="s">
        <v>883</v>
      </c>
      <c r="L153" s="119">
        <v>7</v>
      </c>
      <c r="M153" s="119">
        <v>3500</v>
      </c>
      <c r="N153" s="120" t="s">
        <v>197</v>
      </c>
      <c r="O153" s="121" t="s">
        <v>500</v>
      </c>
      <c r="P153" s="124"/>
    </row>
    <row r="154" spans="1:16" s="30" customFormat="1">
      <c r="A154" s="24">
        <v>149</v>
      </c>
      <c r="B154" s="26" t="s">
        <v>434</v>
      </c>
      <c r="C154" s="26" t="s">
        <v>250</v>
      </c>
      <c r="D154" s="25" t="s">
        <v>363</v>
      </c>
      <c r="E154" s="24"/>
      <c r="F154" s="24" t="s">
        <v>24</v>
      </c>
      <c r="G154" s="27" t="s">
        <v>25</v>
      </c>
      <c r="H154" s="27" t="s">
        <v>20</v>
      </c>
      <c r="I154" s="27" t="s">
        <v>25</v>
      </c>
      <c r="J154" s="152" t="s">
        <v>844</v>
      </c>
      <c r="K154" s="150" t="s">
        <v>883</v>
      </c>
      <c r="L154" s="24">
        <v>3</v>
      </c>
      <c r="M154" s="28">
        <v>100</v>
      </c>
      <c r="N154" s="29" t="s">
        <v>197</v>
      </c>
      <c r="O154" s="79"/>
    </row>
    <row r="155" spans="1:16" s="30" customFormat="1">
      <c r="A155" s="24">
        <v>150</v>
      </c>
      <c r="B155" s="26" t="s">
        <v>433</v>
      </c>
      <c r="C155" s="26" t="s">
        <v>250</v>
      </c>
      <c r="D155" s="25" t="s">
        <v>364</v>
      </c>
      <c r="E155" s="24"/>
      <c r="F155" s="24" t="s">
        <v>24</v>
      </c>
      <c r="G155" s="27" t="s">
        <v>25</v>
      </c>
      <c r="H155" s="27" t="s">
        <v>20</v>
      </c>
      <c r="I155" s="27" t="s">
        <v>25</v>
      </c>
      <c r="J155" s="152" t="s">
        <v>845</v>
      </c>
      <c r="K155" s="150" t="s">
        <v>883</v>
      </c>
      <c r="L155" s="24">
        <v>3</v>
      </c>
      <c r="M155" s="28">
        <v>100</v>
      </c>
      <c r="N155" s="29" t="s">
        <v>197</v>
      </c>
      <c r="O155" s="79"/>
    </row>
    <row r="156" spans="1:16" s="30" customFormat="1">
      <c r="A156" s="24">
        <v>151</v>
      </c>
      <c r="B156" s="25" t="s">
        <v>430</v>
      </c>
      <c r="C156" s="26" t="s">
        <v>305</v>
      </c>
      <c r="D156" s="25" t="s">
        <v>365</v>
      </c>
      <c r="E156" s="24"/>
      <c r="F156" s="24" t="s">
        <v>37</v>
      </c>
      <c r="G156" s="27" t="s">
        <v>38</v>
      </c>
      <c r="H156" s="27" t="s">
        <v>14</v>
      </c>
      <c r="I156" s="27" t="s">
        <v>38</v>
      </c>
      <c r="J156" s="152" t="s">
        <v>846</v>
      </c>
      <c r="K156" s="150" t="s">
        <v>883</v>
      </c>
      <c r="L156" s="24">
        <v>9</v>
      </c>
      <c r="M156" s="28">
        <v>90</v>
      </c>
      <c r="N156" s="29" t="s">
        <v>197</v>
      </c>
      <c r="O156" s="79"/>
    </row>
    <row r="157" spans="1:16" s="30" customFormat="1" ht="30">
      <c r="A157" s="24">
        <v>152</v>
      </c>
      <c r="B157" s="25" t="s">
        <v>429</v>
      </c>
      <c r="C157" s="26" t="s">
        <v>412</v>
      </c>
      <c r="D157" s="25" t="s">
        <v>435</v>
      </c>
      <c r="E157" s="24"/>
      <c r="F157" s="62" t="s">
        <v>428</v>
      </c>
      <c r="G157" s="27" t="s">
        <v>427</v>
      </c>
      <c r="H157" s="27" t="s">
        <v>33</v>
      </c>
      <c r="I157" s="27" t="s">
        <v>427</v>
      </c>
      <c r="J157" s="152" t="s">
        <v>847</v>
      </c>
      <c r="K157" s="150" t="s">
        <v>883</v>
      </c>
      <c r="L157" s="68">
        <v>3</v>
      </c>
      <c r="M157" s="28">
        <v>500</v>
      </c>
      <c r="N157" s="29" t="s">
        <v>197</v>
      </c>
      <c r="O157" s="79"/>
    </row>
    <row r="158" spans="1:16" s="30" customFormat="1" ht="30">
      <c r="A158" s="24">
        <v>153</v>
      </c>
      <c r="B158" s="25" t="s">
        <v>431</v>
      </c>
      <c r="C158" s="26" t="s">
        <v>412</v>
      </c>
      <c r="D158" s="25" t="s">
        <v>436</v>
      </c>
      <c r="E158" s="24"/>
      <c r="F158" s="71" t="s">
        <v>428</v>
      </c>
      <c r="G158" s="27" t="s">
        <v>427</v>
      </c>
      <c r="H158" s="27" t="s">
        <v>33</v>
      </c>
      <c r="I158" s="27" t="s">
        <v>427</v>
      </c>
      <c r="J158" s="152" t="s">
        <v>848</v>
      </c>
      <c r="K158" s="150" t="s">
        <v>883</v>
      </c>
      <c r="L158" s="72">
        <v>3</v>
      </c>
      <c r="M158" s="28">
        <v>500</v>
      </c>
      <c r="N158" s="29" t="s">
        <v>197</v>
      </c>
      <c r="O158" s="79"/>
    </row>
    <row r="159" spans="1:16" s="30" customFormat="1" ht="30">
      <c r="A159" s="24">
        <v>154</v>
      </c>
      <c r="B159" s="25" t="s">
        <v>432</v>
      </c>
      <c r="C159" s="26" t="s">
        <v>412</v>
      </c>
      <c r="D159" s="25" t="s">
        <v>437</v>
      </c>
      <c r="E159" s="24"/>
      <c r="F159" s="71" t="s">
        <v>428</v>
      </c>
      <c r="G159" s="27" t="s">
        <v>427</v>
      </c>
      <c r="H159" s="27" t="s">
        <v>33</v>
      </c>
      <c r="I159" s="27" t="s">
        <v>427</v>
      </c>
      <c r="J159" s="152" t="s">
        <v>849</v>
      </c>
      <c r="K159" s="150" t="s">
        <v>883</v>
      </c>
      <c r="L159" s="72">
        <v>3</v>
      </c>
      <c r="M159" s="28">
        <v>500</v>
      </c>
      <c r="N159" s="29" t="s">
        <v>197</v>
      </c>
      <c r="O159" s="79"/>
    </row>
    <row r="160" spans="1:16" s="30" customFormat="1">
      <c r="A160" s="24">
        <v>155</v>
      </c>
      <c r="B160" s="25" t="s">
        <v>444</v>
      </c>
      <c r="C160" s="26" t="s">
        <v>265</v>
      </c>
      <c r="D160" s="25" t="s">
        <v>445</v>
      </c>
      <c r="E160" s="24"/>
      <c r="F160" s="24" t="s">
        <v>19</v>
      </c>
      <c r="G160" s="27" t="s">
        <v>20</v>
      </c>
      <c r="H160" s="27" t="s">
        <v>20</v>
      </c>
      <c r="I160" s="27" t="s">
        <v>26</v>
      </c>
      <c r="J160" s="152" t="s">
        <v>850</v>
      </c>
      <c r="K160" s="150" t="s">
        <v>883</v>
      </c>
      <c r="L160" s="24">
        <v>11</v>
      </c>
      <c r="M160" s="28">
        <v>200</v>
      </c>
      <c r="N160" s="29" t="s">
        <v>197</v>
      </c>
      <c r="O160" s="79"/>
    </row>
    <row r="161" spans="1:16" s="30" customFormat="1">
      <c r="A161" s="24">
        <v>156</v>
      </c>
      <c r="B161" s="25" t="s">
        <v>446</v>
      </c>
      <c r="C161" s="26" t="s">
        <v>265</v>
      </c>
      <c r="D161" s="25" t="s">
        <v>447</v>
      </c>
      <c r="E161" s="24"/>
      <c r="F161" s="24" t="s">
        <v>19</v>
      </c>
      <c r="G161" s="27" t="s">
        <v>20</v>
      </c>
      <c r="H161" s="27" t="s">
        <v>20</v>
      </c>
      <c r="I161" s="27" t="s">
        <v>26</v>
      </c>
      <c r="J161" s="152" t="s">
        <v>851</v>
      </c>
      <c r="K161" s="150" t="s">
        <v>883</v>
      </c>
      <c r="L161" s="24">
        <v>11</v>
      </c>
      <c r="M161" s="28">
        <v>200</v>
      </c>
      <c r="N161" s="29" t="s">
        <v>197</v>
      </c>
      <c r="O161" s="79"/>
    </row>
    <row r="162" spans="1:16" s="30" customFormat="1" ht="30">
      <c r="A162" s="24">
        <v>157</v>
      </c>
      <c r="B162" s="25" t="s">
        <v>448</v>
      </c>
      <c r="C162" s="26" t="s">
        <v>412</v>
      </c>
      <c r="D162" s="25" t="s">
        <v>449</v>
      </c>
      <c r="E162" s="24"/>
      <c r="F162" s="71" t="s">
        <v>428</v>
      </c>
      <c r="G162" s="27" t="s">
        <v>427</v>
      </c>
      <c r="H162" s="27" t="s">
        <v>33</v>
      </c>
      <c r="I162" s="27" t="s">
        <v>427</v>
      </c>
      <c r="J162" s="152" t="s">
        <v>852</v>
      </c>
      <c r="K162" s="150" t="s">
        <v>883</v>
      </c>
      <c r="L162" s="27">
        <v>3</v>
      </c>
      <c r="M162" s="28">
        <v>500</v>
      </c>
      <c r="N162" s="29" t="s">
        <v>197</v>
      </c>
      <c r="O162" s="84">
        <v>9</v>
      </c>
    </row>
    <row r="163" spans="1:16" s="105" customFormat="1">
      <c r="A163" s="98">
        <v>158</v>
      </c>
      <c r="B163" s="99" t="s">
        <v>538</v>
      </c>
      <c r="C163" s="100" t="s">
        <v>347</v>
      </c>
      <c r="D163" s="99" t="s">
        <v>460</v>
      </c>
      <c r="E163" s="98"/>
      <c r="F163" s="98" t="s">
        <v>42</v>
      </c>
      <c r="G163" s="101" t="s">
        <v>43</v>
      </c>
      <c r="H163" s="101" t="s">
        <v>20</v>
      </c>
      <c r="I163" s="101" t="s">
        <v>43</v>
      </c>
      <c r="J163" s="152" t="s">
        <v>539</v>
      </c>
      <c r="K163" s="150" t="s">
        <v>883</v>
      </c>
      <c r="L163" s="102">
        <v>3</v>
      </c>
      <c r="M163" s="102">
        <v>30</v>
      </c>
      <c r="N163" s="103" t="s">
        <v>197</v>
      </c>
      <c r="O163" s="104" t="s">
        <v>500</v>
      </c>
      <c r="P163" s="108"/>
    </row>
    <row r="164" spans="1:16" s="105" customFormat="1">
      <c r="A164" s="98">
        <v>159</v>
      </c>
      <c r="B164" s="99" t="s">
        <v>540</v>
      </c>
      <c r="C164" s="100" t="s">
        <v>347</v>
      </c>
      <c r="D164" s="99" t="s">
        <v>461</v>
      </c>
      <c r="E164" s="98"/>
      <c r="F164" s="98" t="s">
        <v>42</v>
      </c>
      <c r="G164" s="101" t="s">
        <v>43</v>
      </c>
      <c r="H164" s="101" t="s">
        <v>20</v>
      </c>
      <c r="I164" s="101" t="s">
        <v>43</v>
      </c>
      <c r="J164" s="152" t="s">
        <v>541</v>
      </c>
      <c r="K164" s="150" t="s">
        <v>883</v>
      </c>
      <c r="L164" s="102">
        <v>3</v>
      </c>
      <c r="M164" s="102">
        <v>30</v>
      </c>
      <c r="N164" s="103" t="s">
        <v>197</v>
      </c>
      <c r="O164" s="104" t="s">
        <v>500</v>
      </c>
      <c r="P164" s="108"/>
    </row>
    <row r="165" spans="1:16" s="105" customFormat="1">
      <c r="A165" s="98">
        <v>160</v>
      </c>
      <c r="B165" s="99" t="s">
        <v>542</v>
      </c>
      <c r="C165" s="100" t="s">
        <v>347</v>
      </c>
      <c r="D165" s="99" t="s">
        <v>462</v>
      </c>
      <c r="E165" s="98"/>
      <c r="F165" s="98" t="s">
        <v>42</v>
      </c>
      <c r="G165" s="101" t="s">
        <v>43</v>
      </c>
      <c r="H165" s="101" t="s">
        <v>20</v>
      </c>
      <c r="I165" s="101" t="s">
        <v>43</v>
      </c>
      <c r="J165" s="152" t="s">
        <v>543</v>
      </c>
      <c r="K165" s="150" t="s">
        <v>883</v>
      </c>
      <c r="L165" s="102">
        <v>3</v>
      </c>
      <c r="M165" s="102">
        <v>30</v>
      </c>
      <c r="N165" s="103" t="s">
        <v>197</v>
      </c>
      <c r="O165" s="104" t="s">
        <v>500</v>
      </c>
      <c r="P165" s="108"/>
    </row>
    <row r="166" spans="1:16" s="105" customFormat="1">
      <c r="A166" s="98">
        <v>161</v>
      </c>
      <c r="B166" s="99" t="s">
        <v>544</v>
      </c>
      <c r="C166" s="100" t="s">
        <v>347</v>
      </c>
      <c r="D166" s="99" t="s">
        <v>463</v>
      </c>
      <c r="E166" s="98"/>
      <c r="F166" s="98" t="s">
        <v>42</v>
      </c>
      <c r="G166" s="101" t="s">
        <v>43</v>
      </c>
      <c r="H166" s="101" t="s">
        <v>20</v>
      </c>
      <c r="I166" s="101" t="s">
        <v>43</v>
      </c>
      <c r="J166" s="152" t="s">
        <v>545</v>
      </c>
      <c r="K166" s="150" t="s">
        <v>883</v>
      </c>
      <c r="L166" s="102">
        <v>3</v>
      </c>
      <c r="M166" s="102">
        <v>30</v>
      </c>
      <c r="N166" s="103" t="s">
        <v>197</v>
      </c>
      <c r="O166" s="104" t="s">
        <v>500</v>
      </c>
      <c r="P166" s="108"/>
    </row>
    <row r="167" spans="1:16" s="105" customFormat="1">
      <c r="A167" s="98">
        <v>162</v>
      </c>
      <c r="B167" s="99" t="s">
        <v>546</v>
      </c>
      <c r="C167" s="100" t="s">
        <v>347</v>
      </c>
      <c r="D167" s="99" t="s">
        <v>459</v>
      </c>
      <c r="E167" s="98"/>
      <c r="F167" s="98" t="s">
        <v>42</v>
      </c>
      <c r="G167" s="101" t="s">
        <v>43</v>
      </c>
      <c r="H167" s="101" t="s">
        <v>20</v>
      </c>
      <c r="I167" s="101" t="s">
        <v>43</v>
      </c>
      <c r="J167" s="152" t="s">
        <v>547</v>
      </c>
      <c r="K167" s="150" t="s">
        <v>883</v>
      </c>
      <c r="L167" s="102">
        <v>3</v>
      </c>
      <c r="M167" s="102">
        <v>30</v>
      </c>
      <c r="N167" s="103" t="s">
        <v>197</v>
      </c>
      <c r="O167" s="104" t="s">
        <v>500</v>
      </c>
      <c r="P167" s="108"/>
    </row>
    <row r="168" spans="1:16" s="123" customFormat="1">
      <c r="A168" s="115">
        <v>163</v>
      </c>
      <c r="B168" s="116" t="s">
        <v>597</v>
      </c>
      <c r="C168" s="117" t="s">
        <v>347</v>
      </c>
      <c r="D168" s="116" t="s">
        <v>480</v>
      </c>
      <c r="E168" s="115"/>
      <c r="F168" s="115" t="s">
        <v>42</v>
      </c>
      <c r="G168" s="118" t="s">
        <v>43</v>
      </c>
      <c r="H168" s="118" t="s">
        <v>20</v>
      </c>
      <c r="I168" s="118" t="s">
        <v>43</v>
      </c>
      <c r="J168" s="152" t="s">
        <v>604</v>
      </c>
      <c r="K168" s="150" t="s">
        <v>883</v>
      </c>
      <c r="L168" s="119">
        <v>3</v>
      </c>
      <c r="M168" s="119">
        <v>30</v>
      </c>
      <c r="N168" s="120" t="s">
        <v>197</v>
      </c>
      <c r="O168" s="121" t="s">
        <v>500</v>
      </c>
      <c r="P168" s="122"/>
    </row>
    <row r="169" spans="1:16" s="123" customFormat="1">
      <c r="A169" s="115">
        <v>164</v>
      </c>
      <c r="B169" s="116" t="s">
        <v>598</v>
      </c>
      <c r="C169" s="117" t="s">
        <v>347</v>
      </c>
      <c r="D169" s="116" t="s">
        <v>481</v>
      </c>
      <c r="E169" s="115"/>
      <c r="F169" s="115" t="s">
        <v>42</v>
      </c>
      <c r="G169" s="118" t="s">
        <v>43</v>
      </c>
      <c r="H169" s="118" t="s">
        <v>20</v>
      </c>
      <c r="I169" s="118" t="s">
        <v>43</v>
      </c>
      <c r="J169" s="152" t="s">
        <v>605</v>
      </c>
      <c r="K169" s="150" t="s">
        <v>883</v>
      </c>
      <c r="L169" s="119">
        <v>3</v>
      </c>
      <c r="M169" s="119">
        <v>30</v>
      </c>
      <c r="N169" s="120" t="s">
        <v>197</v>
      </c>
      <c r="O169" s="121" t="s">
        <v>500</v>
      </c>
      <c r="P169" s="122"/>
    </row>
    <row r="170" spans="1:16" s="105" customFormat="1">
      <c r="A170" s="98">
        <v>165</v>
      </c>
      <c r="B170" s="99" t="s">
        <v>599</v>
      </c>
      <c r="C170" s="100" t="s">
        <v>347</v>
      </c>
      <c r="D170" s="99" t="s">
        <v>482</v>
      </c>
      <c r="E170" s="98"/>
      <c r="F170" s="98" t="s">
        <v>42</v>
      </c>
      <c r="G170" s="101" t="s">
        <v>43</v>
      </c>
      <c r="H170" s="101" t="s">
        <v>20</v>
      </c>
      <c r="I170" s="101" t="s">
        <v>43</v>
      </c>
      <c r="J170" s="152" t="s">
        <v>699</v>
      </c>
      <c r="K170" s="150" t="s">
        <v>883</v>
      </c>
      <c r="L170" s="102">
        <v>3</v>
      </c>
      <c r="M170" s="102">
        <v>30</v>
      </c>
      <c r="N170" s="103" t="s">
        <v>197</v>
      </c>
      <c r="O170" s="104" t="s">
        <v>500</v>
      </c>
      <c r="P170" s="108"/>
    </row>
    <row r="171" spans="1:16" s="123" customFormat="1">
      <c r="A171" s="115">
        <v>166</v>
      </c>
      <c r="B171" s="116" t="s">
        <v>600</v>
      </c>
      <c r="C171" s="117" t="s">
        <v>501</v>
      </c>
      <c r="D171" s="116" t="s">
        <v>506</v>
      </c>
      <c r="E171" s="115"/>
      <c r="F171" s="115" t="s">
        <v>42</v>
      </c>
      <c r="G171" s="118" t="s">
        <v>43</v>
      </c>
      <c r="H171" s="118" t="s">
        <v>20</v>
      </c>
      <c r="I171" s="118" t="s">
        <v>502</v>
      </c>
      <c r="J171" s="152" t="s">
        <v>853</v>
      </c>
      <c r="K171" s="150" t="s">
        <v>883</v>
      </c>
      <c r="L171" s="119">
        <v>3</v>
      </c>
      <c r="M171" s="119">
        <v>30</v>
      </c>
      <c r="N171" s="120" t="s">
        <v>197</v>
      </c>
      <c r="O171" s="121" t="s">
        <v>500</v>
      </c>
      <c r="P171" s="124"/>
    </row>
    <row r="172" spans="1:16" s="105" customFormat="1">
      <c r="A172" s="98">
        <v>167</v>
      </c>
      <c r="B172" s="99" t="s">
        <v>548</v>
      </c>
      <c r="C172" s="100" t="s">
        <v>347</v>
      </c>
      <c r="D172" s="99" t="s">
        <v>484</v>
      </c>
      <c r="E172" s="98"/>
      <c r="F172" s="98" t="s">
        <v>42</v>
      </c>
      <c r="G172" s="101" t="s">
        <v>43</v>
      </c>
      <c r="H172" s="101" t="s">
        <v>20</v>
      </c>
      <c r="I172" s="101" t="s">
        <v>43</v>
      </c>
      <c r="J172" s="152" t="s">
        <v>549</v>
      </c>
      <c r="K172" s="150" t="s">
        <v>883</v>
      </c>
      <c r="L172" s="102">
        <v>3</v>
      </c>
      <c r="M172" s="102">
        <v>30</v>
      </c>
      <c r="N172" s="103" t="s">
        <v>197</v>
      </c>
      <c r="O172" s="104" t="s">
        <v>500</v>
      </c>
      <c r="P172" s="112"/>
    </row>
    <row r="173" spans="1:16" s="105" customFormat="1">
      <c r="A173" s="98">
        <v>168</v>
      </c>
      <c r="B173" s="99" t="s">
        <v>550</v>
      </c>
      <c r="C173" s="100" t="s">
        <v>347</v>
      </c>
      <c r="D173" s="99" t="s">
        <v>485</v>
      </c>
      <c r="E173" s="98"/>
      <c r="F173" s="98" t="s">
        <v>42</v>
      </c>
      <c r="G173" s="101" t="s">
        <v>43</v>
      </c>
      <c r="H173" s="101" t="s">
        <v>20</v>
      </c>
      <c r="I173" s="101" t="s">
        <v>43</v>
      </c>
      <c r="J173" s="152" t="s">
        <v>551</v>
      </c>
      <c r="K173" s="150" t="s">
        <v>883</v>
      </c>
      <c r="L173" s="102">
        <v>3</v>
      </c>
      <c r="M173" s="102">
        <v>30</v>
      </c>
      <c r="N173" s="103" t="s">
        <v>197</v>
      </c>
      <c r="O173" s="104" t="s">
        <v>500</v>
      </c>
      <c r="P173" s="112"/>
    </row>
    <row r="174" spans="1:16" s="105" customFormat="1">
      <c r="A174" s="98">
        <v>169</v>
      </c>
      <c r="B174" s="99" t="s">
        <v>552</v>
      </c>
      <c r="C174" s="100" t="s">
        <v>347</v>
      </c>
      <c r="D174" s="99" t="s">
        <v>486</v>
      </c>
      <c r="E174" s="98"/>
      <c r="F174" s="98" t="s">
        <v>42</v>
      </c>
      <c r="G174" s="101" t="s">
        <v>43</v>
      </c>
      <c r="H174" s="101" t="s">
        <v>20</v>
      </c>
      <c r="I174" s="101" t="s">
        <v>43</v>
      </c>
      <c r="J174" s="152" t="s">
        <v>553</v>
      </c>
      <c r="K174" s="150" t="s">
        <v>883</v>
      </c>
      <c r="L174" s="102">
        <v>3</v>
      </c>
      <c r="M174" s="102">
        <v>30</v>
      </c>
      <c r="N174" s="103" t="s">
        <v>197</v>
      </c>
      <c r="O174" s="104" t="s">
        <v>500</v>
      </c>
      <c r="P174" s="112"/>
    </row>
    <row r="175" spans="1:16" s="105" customFormat="1">
      <c r="A175" s="98">
        <v>170</v>
      </c>
      <c r="B175" s="99" t="s">
        <v>554</v>
      </c>
      <c r="C175" s="100" t="s">
        <v>347</v>
      </c>
      <c r="D175" s="99" t="s">
        <v>487</v>
      </c>
      <c r="E175" s="98"/>
      <c r="F175" s="98" t="s">
        <v>42</v>
      </c>
      <c r="G175" s="101" t="s">
        <v>43</v>
      </c>
      <c r="H175" s="101" t="s">
        <v>20</v>
      </c>
      <c r="I175" s="101" t="s">
        <v>43</v>
      </c>
      <c r="J175" s="152" t="s">
        <v>555</v>
      </c>
      <c r="K175" s="150" t="s">
        <v>883</v>
      </c>
      <c r="L175" s="102">
        <v>3</v>
      </c>
      <c r="M175" s="102">
        <v>30</v>
      </c>
      <c r="N175" s="103" t="s">
        <v>197</v>
      </c>
      <c r="O175" s="104" t="s">
        <v>500</v>
      </c>
      <c r="P175" s="112"/>
    </row>
    <row r="176" spans="1:16" s="105" customFormat="1">
      <c r="A176" s="98">
        <v>171</v>
      </c>
      <c r="B176" s="99" t="s">
        <v>556</v>
      </c>
      <c r="C176" s="100" t="s">
        <v>347</v>
      </c>
      <c r="D176" s="99" t="s">
        <v>488</v>
      </c>
      <c r="E176" s="98"/>
      <c r="F176" s="98" t="s">
        <v>42</v>
      </c>
      <c r="G176" s="101" t="s">
        <v>43</v>
      </c>
      <c r="H176" s="101" t="s">
        <v>20</v>
      </c>
      <c r="I176" s="101" t="s">
        <v>43</v>
      </c>
      <c r="J176" s="152" t="s">
        <v>557</v>
      </c>
      <c r="K176" s="150" t="s">
        <v>883</v>
      </c>
      <c r="L176" s="102">
        <v>3</v>
      </c>
      <c r="M176" s="102">
        <v>30</v>
      </c>
      <c r="N176" s="103" t="s">
        <v>197</v>
      </c>
      <c r="O176" s="104" t="s">
        <v>500</v>
      </c>
      <c r="P176" s="112"/>
    </row>
    <row r="177" spans="1:16" s="105" customFormat="1">
      <c r="A177" s="98">
        <v>172</v>
      </c>
      <c r="B177" s="99" t="s">
        <v>558</v>
      </c>
      <c r="C177" s="100" t="s">
        <v>347</v>
      </c>
      <c r="D177" s="99" t="s">
        <v>489</v>
      </c>
      <c r="E177" s="98"/>
      <c r="F177" s="98" t="s">
        <v>42</v>
      </c>
      <c r="G177" s="101" t="s">
        <v>43</v>
      </c>
      <c r="H177" s="101" t="s">
        <v>20</v>
      </c>
      <c r="I177" s="101" t="s">
        <v>43</v>
      </c>
      <c r="J177" s="152" t="s">
        <v>559</v>
      </c>
      <c r="K177" s="150" t="s">
        <v>883</v>
      </c>
      <c r="L177" s="102">
        <v>3</v>
      </c>
      <c r="M177" s="102">
        <v>30</v>
      </c>
      <c r="N177" s="103" t="s">
        <v>197</v>
      </c>
      <c r="O177" s="104" t="s">
        <v>500</v>
      </c>
      <c r="P177" s="112"/>
    </row>
    <row r="178" spans="1:16" s="105" customFormat="1">
      <c r="A178" s="98">
        <v>173</v>
      </c>
      <c r="B178" s="99" t="s">
        <v>560</v>
      </c>
      <c r="C178" s="100" t="s">
        <v>347</v>
      </c>
      <c r="D178" s="99" t="s">
        <v>490</v>
      </c>
      <c r="E178" s="98"/>
      <c r="F178" s="98" t="s">
        <v>42</v>
      </c>
      <c r="G178" s="101" t="s">
        <v>43</v>
      </c>
      <c r="H178" s="101" t="s">
        <v>20</v>
      </c>
      <c r="I178" s="101" t="s">
        <v>43</v>
      </c>
      <c r="J178" s="152" t="s">
        <v>561</v>
      </c>
      <c r="K178" s="150" t="s">
        <v>883</v>
      </c>
      <c r="L178" s="102">
        <v>3</v>
      </c>
      <c r="M178" s="102">
        <v>30</v>
      </c>
      <c r="N178" s="103" t="s">
        <v>197</v>
      </c>
      <c r="O178" s="104" t="s">
        <v>500</v>
      </c>
      <c r="P178" s="112"/>
    </row>
    <row r="179" spans="1:16" s="105" customFormat="1">
      <c r="A179" s="98">
        <v>174</v>
      </c>
      <c r="B179" s="99" t="s">
        <v>562</v>
      </c>
      <c r="C179" s="100" t="s">
        <v>347</v>
      </c>
      <c r="D179" s="99" t="s">
        <v>491</v>
      </c>
      <c r="E179" s="98"/>
      <c r="F179" s="98" t="s">
        <v>42</v>
      </c>
      <c r="G179" s="101" t="s">
        <v>43</v>
      </c>
      <c r="H179" s="101" t="s">
        <v>20</v>
      </c>
      <c r="I179" s="101" t="s">
        <v>43</v>
      </c>
      <c r="J179" s="152" t="s">
        <v>563</v>
      </c>
      <c r="K179" s="150" t="s">
        <v>883</v>
      </c>
      <c r="L179" s="102">
        <v>3</v>
      </c>
      <c r="M179" s="102">
        <v>30</v>
      </c>
      <c r="N179" s="103" t="s">
        <v>197</v>
      </c>
      <c r="O179" s="104" t="s">
        <v>500</v>
      </c>
      <c r="P179" s="112"/>
    </row>
    <row r="180" spans="1:16" s="105" customFormat="1">
      <c r="A180" s="98">
        <v>175</v>
      </c>
      <c r="B180" s="99" t="s">
        <v>564</v>
      </c>
      <c r="C180" s="100" t="s">
        <v>347</v>
      </c>
      <c r="D180" s="99" t="s">
        <v>492</v>
      </c>
      <c r="E180" s="98"/>
      <c r="F180" s="98" t="s">
        <v>42</v>
      </c>
      <c r="G180" s="101" t="s">
        <v>43</v>
      </c>
      <c r="H180" s="101" t="s">
        <v>20</v>
      </c>
      <c r="I180" s="101" t="s">
        <v>43</v>
      </c>
      <c r="J180" s="152" t="s">
        <v>565</v>
      </c>
      <c r="K180" s="150" t="s">
        <v>883</v>
      </c>
      <c r="L180" s="102">
        <v>3</v>
      </c>
      <c r="M180" s="102">
        <v>30</v>
      </c>
      <c r="N180" s="103" t="s">
        <v>197</v>
      </c>
      <c r="O180" s="104" t="s">
        <v>500</v>
      </c>
      <c r="P180" s="112"/>
    </row>
    <row r="181" spans="1:16" s="105" customFormat="1">
      <c r="A181" s="98">
        <v>176</v>
      </c>
      <c r="B181" s="99" t="s">
        <v>566</v>
      </c>
      <c r="C181" s="100" t="s">
        <v>347</v>
      </c>
      <c r="D181" s="99" t="s">
        <v>493</v>
      </c>
      <c r="E181" s="98"/>
      <c r="F181" s="98" t="s">
        <v>42</v>
      </c>
      <c r="G181" s="101" t="s">
        <v>43</v>
      </c>
      <c r="H181" s="101" t="s">
        <v>20</v>
      </c>
      <c r="I181" s="101" t="s">
        <v>43</v>
      </c>
      <c r="J181" s="152" t="s">
        <v>567</v>
      </c>
      <c r="K181" s="150" t="s">
        <v>883</v>
      </c>
      <c r="L181" s="102">
        <v>3</v>
      </c>
      <c r="M181" s="102">
        <v>30</v>
      </c>
      <c r="N181" s="103" t="s">
        <v>197</v>
      </c>
      <c r="O181" s="104" t="s">
        <v>500</v>
      </c>
      <c r="P181" s="112"/>
    </row>
    <row r="182" spans="1:16" s="105" customFormat="1">
      <c r="A182" s="98">
        <v>177</v>
      </c>
      <c r="B182" s="99" t="s">
        <v>568</v>
      </c>
      <c r="C182" s="100" t="s">
        <v>347</v>
      </c>
      <c r="D182" s="99" t="s">
        <v>494</v>
      </c>
      <c r="E182" s="98"/>
      <c r="F182" s="98" t="s">
        <v>42</v>
      </c>
      <c r="G182" s="101" t="s">
        <v>43</v>
      </c>
      <c r="H182" s="101" t="s">
        <v>20</v>
      </c>
      <c r="I182" s="101" t="s">
        <v>43</v>
      </c>
      <c r="J182" s="152" t="s">
        <v>569</v>
      </c>
      <c r="K182" s="150" t="s">
        <v>883</v>
      </c>
      <c r="L182" s="102">
        <v>3</v>
      </c>
      <c r="M182" s="102">
        <v>30</v>
      </c>
      <c r="N182" s="103" t="s">
        <v>197</v>
      </c>
      <c r="O182" s="104" t="s">
        <v>500</v>
      </c>
      <c r="P182" s="112"/>
    </row>
    <row r="183" spans="1:16" s="105" customFormat="1">
      <c r="A183" s="98">
        <v>178</v>
      </c>
      <c r="B183" s="99" t="s">
        <v>573</v>
      </c>
      <c r="C183" s="100" t="s">
        <v>501</v>
      </c>
      <c r="D183" s="99" t="s">
        <v>508</v>
      </c>
      <c r="E183" s="98"/>
      <c r="F183" s="98" t="s">
        <v>42</v>
      </c>
      <c r="G183" s="101" t="s">
        <v>43</v>
      </c>
      <c r="H183" s="101" t="s">
        <v>20</v>
      </c>
      <c r="I183" s="101" t="s">
        <v>502</v>
      </c>
      <c r="J183" s="106" t="s">
        <v>574</v>
      </c>
      <c r="K183" s="150" t="s">
        <v>883</v>
      </c>
      <c r="L183" s="102">
        <v>3</v>
      </c>
      <c r="M183" s="102">
        <v>30</v>
      </c>
      <c r="N183" s="103" t="s">
        <v>197</v>
      </c>
      <c r="O183" s="104" t="s">
        <v>500</v>
      </c>
      <c r="P183" s="113"/>
    </row>
    <row r="184" spans="1:16" s="105" customFormat="1">
      <c r="A184" s="98">
        <v>179</v>
      </c>
      <c r="B184" s="99" t="s">
        <v>575</v>
      </c>
      <c r="C184" s="100" t="s">
        <v>501</v>
      </c>
      <c r="D184" s="99" t="s">
        <v>507</v>
      </c>
      <c r="E184" s="98"/>
      <c r="F184" s="98" t="s">
        <v>42</v>
      </c>
      <c r="G184" s="101" t="s">
        <v>43</v>
      </c>
      <c r="H184" s="101" t="s">
        <v>20</v>
      </c>
      <c r="I184" s="101" t="s">
        <v>502</v>
      </c>
      <c r="J184" s="106" t="s">
        <v>576</v>
      </c>
      <c r="K184" s="150" t="s">
        <v>883</v>
      </c>
      <c r="L184" s="102">
        <v>3</v>
      </c>
      <c r="M184" s="102">
        <v>30</v>
      </c>
      <c r="N184" s="103" t="s">
        <v>197</v>
      </c>
      <c r="O184" s="104" t="s">
        <v>500</v>
      </c>
      <c r="P184" s="113"/>
    </row>
    <row r="185" spans="1:16" s="105" customFormat="1">
      <c r="A185" s="98">
        <v>180</v>
      </c>
      <c r="B185" s="99" t="s">
        <v>577</v>
      </c>
      <c r="C185" s="100" t="s">
        <v>501</v>
      </c>
      <c r="D185" s="99" t="s">
        <v>505</v>
      </c>
      <c r="E185" s="98"/>
      <c r="F185" s="98" t="s">
        <v>42</v>
      </c>
      <c r="G185" s="101" t="s">
        <v>43</v>
      </c>
      <c r="H185" s="101" t="s">
        <v>20</v>
      </c>
      <c r="I185" s="101" t="s">
        <v>502</v>
      </c>
      <c r="J185" s="106" t="s">
        <v>578</v>
      </c>
      <c r="K185" s="150" t="s">
        <v>883</v>
      </c>
      <c r="L185" s="102">
        <v>3</v>
      </c>
      <c r="M185" s="102">
        <v>30</v>
      </c>
      <c r="N185" s="103" t="s">
        <v>197</v>
      </c>
      <c r="O185" s="104" t="s">
        <v>500</v>
      </c>
      <c r="P185" s="113"/>
    </row>
    <row r="186" spans="1:16" s="105" customFormat="1">
      <c r="A186" s="98">
        <v>181</v>
      </c>
      <c r="B186" s="99" t="s">
        <v>579</v>
      </c>
      <c r="C186" s="100" t="s">
        <v>501</v>
      </c>
      <c r="D186" s="99" t="s">
        <v>504</v>
      </c>
      <c r="E186" s="98"/>
      <c r="F186" s="98" t="s">
        <v>42</v>
      </c>
      <c r="G186" s="101" t="s">
        <v>43</v>
      </c>
      <c r="H186" s="101" t="s">
        <v>20</v>
      </c>
      <c r="I186" s="101" t="s">
        <v>502</v>
      </c>
      <c r="J186" s="106" t="s">
        <v>580</v>
      </c>
      <c r="K186" s="150" t="s">
        <v>883</v>
      </c>
      <c r="L186" s="102">
        <v>3</v>
      </c>
      <c r="M186" s="102">
        <v>30</v>
      </c>
      <c r="N186" s="103" t="s">
        <v>197</v>
      </c>
      <c r="O186" s="104" t="s">
        <v>500</v>
      </c>
      <c r="P186" s="113"/>
    </row>
    <row r="187" spans="1:16" s="105" customFormat="1">
      <c r="A187" s="98">
        <v>182</v>
      </c>
      <c r="B187" s="25" t="s">
        <v>855</v>
      </c>
      <c r="C187" s="26" t="s">
        <v>501</v>
      </c>
      <c r="D187" s="25" t="s">
        <v>506</v>
      </c>
      <c r="E187" s="24"/>
      <c r="F187" s="24" t="s">
        <v>42</v>
      </c>
      <c r="G187" s="27" t="s">
        <v>43</v>
      </c>
      <c r="H187" s="27" t="s">
        <v>20</v>
      </c>
      <c r="I187" s="27" t="s">
        <v>502</v>
      </c>
      <c r="J187" s="184" t="s">
        <v>609</v>
      </c>
      <c r="K187" s="150" t="s">
        <v>883</v>
      </c>
      <c r="L187" s="102"/>
      <c r="M187" s="102"/>
      <c r="N187" s="103"/>
      <c r="O187" s="104"/>
      <c r="P187" s="113"/>
    </row>
    <row r="188" spans="1:16" s="123" customFormat="1">
      <c r="A188" s="98">
        <v>183</v>
      </c>
      <c r="B188" s="116" t="s">
        <v>509</v>
      </c>
      <c r="C188" s="117" t="s">
        <v>582</v>
      </c>
      <c r="D188" s="116" t="s">
        <v>581</v>
      </c>
      <c r="E188" s="115"/>
      <c r="F188" s="115" t="s">
        <v>12</v>
      </c>
      <c r="G188" s="118" t="s">
        <v>13</v>
      </c>
      <c r="H188" s="118" t="s">
        <v>14</v>
      </c>
      <c r="I188" s="118" t="s">
        <v>14</v>
      </c>
      <c r="J188" s="125" t="s">
        <v>606</v>
      </c>
      <c r="K188" s="150" t="s">
        <v>883</v>
      </c>
      <c r="L188" s="119">
        <v>3</v>
      </c>
      <c r="M188" s="119">
        <v>30</v>
      </c>
      <c r="N188" s="120" t="s">
        <v>197</v>
      </c>
      <c r="O188" s="121" t="s">
        <v>500</v>
      </c>
    </row>
    <row r="189" spans="1:16" s="148" customFormat="1" ht="30">
      <c r="A189" s="98">
        <v>184</v>
      </c>
      <c r="B189" s="99" t="s">
        <v>512</v>
      </c>
      <c r="C189" s="100" t="s">
        <v>411</v>
      </c>
      <c r="D189" s="99" t="s">
        <v>702</v>
      </c>
      <c r="E189" s="98"/>
      <c r="F189" s="98" t="s">
        <v>32</v>
      </c>
      <c r="G189" s="101" t="s">
        <v>33</v>
      </c>
      <c r="H189" s="101" t="s">
        <v>33</v>
      </c>
      <c r="I189" s="101" t="s">
        <v>426</v>
      </c>
      <c r="J189" s="106" t="s">
        <v>703</v>
      </c>
      <c r="K189" s="150" t="s">
        <v>883</v>
      </c>
      <c r="L189" s="102">
        <v>3</v>
      </c>
      <c r="M189" s="102">
        <v>30</v>
      </c>
      <c r="N189" s="103" t="s">
        <v>197</v>
      </c>
      <c r="O189" s="107" t="s">
        <v>514</v>
      </c>
    </row>
    <row r="190" spans="1:16" s="47" customFormat="1" ht="36">
      <c r="A190" s="187">
        <v>185</v>
      </c>
      <c r="B190" s="40" t="s">
        <v>169</v>
      </c>
      <c r="C190" s="41" t="s">
        <v>213</v>
      </c>
      <c r="D190" s="42" t="s">
        <v>368</v>
      </c>
      <c r="E190" s="39"/>
      <c r="F190" s="39" t="s">
        <v>35</v>
      </c>
      <c r="G190" s="43" t="s">
        <v>36</v>
      </c>
      <c r="H190" s="43" t="s">
        <v>11</v>
      </c>
      <c r="I190" s="43" t="s">
        <v>17</v>
      </c>
      <c r="J190" s="43" t="s">
        <v>854</v>
      </c>
      <c r="K190" s="43" t="s">
        <v>883</v>
      </c>
      <c r="L190" s="44">
        <v>100</v>
      </c>
      <c r="M190" s="45">
        <v>585000</v>
      </c>
      <c r="N190" s="46" t="s">
        <v>196</v>
      </c>
      <c r="O190" s="79"/>
    </row>
    <row r="191" spans="1:16" s="47" customFormat="1" ht="24">
      <c r="A191" s="187">
        <v>186</v>
      </c>
      <c r="B191" s="40" t="s">
        <v>170</v>
      </c>
      <c r="C191" s="41" t="s">
        <v>243</v>
      </c>
      <c r="D191" s="42" t="s">
        <v>369</v>
      </c>
      <c r="E191" s="39"/>
      <c r="F191" s="39" t="s">
        <v>12</v>
      </c>
      <c r="G191" s="43" t="s">
        <v>13</v>
      </c>
      <c r="H191" s="43" t="s">
        <v>14</v>
      </c>
      <c r="I191" s="43" t="s">
        <v>14</v>
      </c>
      <c r="J191" s="43" t="s">
        <v>856</v>
      </c>
      <c r="K191" s="43" t="s">
        <v>883</v>
      </c>
      <c r="L191" s="44">
        <v>60</v>
      </c>
      <c r="M191" s="45">
        <v>73500</v>
      </c>
      <c r="N191" s="46" t="s">
        <v>196</v>
      </c>
      <c r="O191" s="79">
        <v>2</v>
      </c>
    </row>
    <row r="192" spans="1:16" s="30" customFormat="1">
      <c r="A192" s="98">
        <v>187</v>
      </c>
      <c r="B192" s="25" t="s">
        <v>171</v>
      </c>
      <c r="C192" s="26" t="s">
        <v>370</v>
      </c>
      <c r="D192" s="25" t="s">
        <v>371</v>
      </c>
      <c r="E192" s="24"/>
      <c r="F192" s="24" t="s">
        <v>10</v>
      </c>
      <c r="G192" s="27" t="s">
        <v>11</v>
      </c>
      <c r="H192" s="27" t="s">
        <v>11</v>
      </c>
      <c r="I192" s="27" t="s">
        <v>11</v>
      </c>
      <c r="J192" s="152" t="s">
        <v>857</v>
      </c>
      <c r="K192" s="150" t="s">
        <v>883</v>
      </c>
      <c r="L192" s="48">
        <v>14</v>
      </c>
      <c r="M192" s="28">
        <v>16300</v>
      </c>
      <c r="N192" s="29" t="s">
        <v>197</v>
      </c>
      <c r="O192" s="79"/>
    </row>
    <row r="193" spans="1:15" s="30" customFormat="1">
      <c r="A193" s="98">
        <v>188</v>
      </c>
      <c r="B193" s="25" t="s">
        <v>172</v>
      </c>
      <c r="C193" s="26" t="s">
        <v>366</v>
      </c>
      <c r="D193" s="25" t="s">
        <v>372</v>
      </c>
      <c r="E193" s="24"/>
      <c r="F193" s="24" t="s">
        <v>10</v>
      </c>
      <c r="G193" s="27" t="s">
        <v>11</v>
      </c>
      <c r="H193" s="27" t="s">
        <v>11</v>
      </c>
      <c r="I193" s="27" t="s">
        <v>44</v>
      </c>
      <c r="J193" s="152" t="s">
        <v>858</v>
      </c>
      <c r="K193" s="150" t="s">
        <v>883</v>
      </c>
      <c r="L193" s="48">
        <v>7</v>
      </c>
      <c r="M193" s="28">
        <v>38500</v>
      </c>
      <c r="N193" s="29" t="s">
        <v>197</v>
      </c>
      <c r="O193" s="79"/>
    </row>
    <row r="194" spans="1:15" s="30" customFormat="1">
      <c r="A194" s="98">
        <v>189</v>
      </c>
      <c r="B194" s="25" t="s">
        <v>173</v>
      </c>
      <c r="C194" s="26" t="s">
        <v>366</v>
      </c>
      <c r="D194" s="25" t="s">
        <v>373</v>
      </c>
      <c r="E194" s="24"/>
      <c r="F194" s="24" t="s">
        <v>10</v>
      </c>
      <c r="G194" s="27" t="s">
        <v>11</v>
      </c>
      <c r="H194" s="27" t="s">
        <v>11</v>
      </c>
      <c r="I194" s="27" t="s">
        <v>44</v>
      </c>
      <c r="J194" s="152" t="s">
        <v>859</v>
      </c>
      <c r="K194" s="150" t="s">
        <v>883</v>
      </c>
      <c r="L194" s="48">
        <v>6</v>
      </c>
      <c r="M194" s="28">
        <v>1200</v>
      </c>
      <c r="N194" s="29" t="s">
        <v>197</v>
      </c>
      <c r="O194" s="79"/>
    </row>
    <row r="195" spans="1:15" s="30" customFormat="1">
      <c r="A195" s="98">
        <v>190</v>
      </c>
      <c r="B195" s="25" t="s">
        <v>174</v>
      </c>
      <c r="C195" s="26" t="s">
        <v>216</v>
      </c>
      <c r="D195" s="25" t="s">
        <v>374</v>
      </c>
      <c r="E195" s="24"/>
      <c r="F195" s="24" t="s">
        <v>10</v>
      </c>
      <c r="G195" s="27" t="s">
        <v>11</v>
      </c>
      <c r="H195" s="27" t="s">
        <v>11</v>
      </c>
      <c r="I195" s="27" t="s">
        <v>16</v>
      </c>
      <c r="J195" s="152" t="s">
        <v>860</v>
      </c>
      <c r="K195" s="150" t="s">
        <v>883</v>
      </c>
      <c r="L195" s="48">
        <v>5</v>
      </c>
      <c r="M195" s="28">
        <v>11700</v>
      </c>
      <c r="N195" s="29" t="s">
        <v>197</v>
      </c>
      <c r="O195" s="79"/>
    </row>
    <row r="196" spans="1:15" s="30" customFormat="1">
      <c r="A196" s="98">
        <v>191</v>
      </c>
      <c r="B196" s="25" t="s">
        <v>175</v>
      </c>
      <c r="C196" s="26" t="s">
        <v>216</v>
      </c>
      <c r="D196" s="25" t="s">
        <v>375</v>
      </c>
      <c r="E196" s="24"/>
      <c r="F196" s="24" t="s">
        <v>10</v>
      </c>
      <c r="G196" s="27" t="s">
        <v>11</v>
      </c>
      <c r="H196" s="27" t="s">
        <v>11</v>
      </c>
      <c r="I196" s="27" t="s">
        <v>16</v>
      </c>
      <c r="J196" s="152" t="s">
        <v>861</v>
      </c>
      <c r="K196" s="150" t="s">
        <v>883</v>
      </c>
      <c r="L196" s="48">
        <v>10</v>
      </c>
      <c r="M196" s="28">
        <v>7900</v>
      </c>
      <c r="N196" s="29" t="s">
        <v>197</v>
      </c>
      <c r="O196" s="84">
        <v>5</v>
      </c>
    </row>
    <row r="197" spans="1:15" s="38" customFormat="1">
      <c r="A197" s="187">
        <v>192</v>
      </c>
      <c r="B197" s="32" t="s">
        <v>176</v>
      </c>
      <c r="C197" s="33" t="s">
        <v>367</v>
      </c>
      <c r="D197" s="32" t="s">
        <v>376</v>
      </c>
      <c r="E197" s="31"/>
      <c r="F197" s="31" t="s">
        <v>10</v>
      </c>
      <c r="G197" s="34" t="s">
        <v>11</v>
      </c>
      <c r="H197" s="34" t="s">
        <v>11</v>
      </c>
      <c r="I197" s="34" t="s">
        <v>45</v>
      </c>
      <c r="J197" s="43" t="s">
        <v>862</v>
      </c>
      <c r="K197" s="43" t="s">
        <v>883</v>
      </c>
      <c r="L197" s="35">
        <v>50</v>
      </c>
      <c r="M197" s="36">
        <v>59200</v>
      </c>
      <c r="N197" s="37" t="s">
        <v>196</v>
      </c>
      <c r="O197" s="79">
        <v>1</v>
      </c>
    </row>
    <row r="198" spans="1:15" s="30" customFormat="1">
      <c r="A198" s="98">
        <v>193</v>
      </c>
      <c r="B198" s="25" t="s">
        <v>177</v>
      </c>
      <c r="C198" s="26" t="s">
        <v>213</v>
      </c>
      <c r="D198" s="25" t="s">
        <v>377</v>
      </c>
      <c r="E198" s="24"/>
      <c r="F198" s="24" t="s">
        <v>10</v>
      </c>
      <c r="G198" s="27" t="s">
        <v>11</v>
      </c>
      <c r="H198" s="27" t="s">
        <v>11</v>
      </c>
      <c r="I198" s="27" t="s">
        <v>17</v>
      </c>
      <c r="J198" s="152" t="s">
        <v>863</v>
      </c>
      <c r="K198" s="150" t="s">
        <v>883</v>
      </c>
      <c r="L198" s="48">
        <v>5</v>
      </c>
      <c r="M198" s="28">
        <v>3200</v>
      </c>
      <c r="N198" s="29" t="s">
        <v>197</v>
      </c>
      <c r="O198" s="79"/>
    </row>
    <row r="199" spans="1:15" s="30" customFormat="1">
      <c r="A199" s="98">
        <v>194</v>
      </c>
      <c r="B199" s="25" t="s">
        <v>178</v>
      </c>
      <c r="C199" s="26" t="s">
        <v>304</v>
      </c>
      <c r="D199" s="25" t="s">
        <v>378</v>
      </c>
      <c r="E199" s="24"/>
      <c r="F199" s="24" t="s">
        <v>35</v>
      </c>
      <c r="G199" s="27" t="s">
        <v>36</v>
      </c>
      <c r="H199" s="27" t="s">
        <v>11</v>
      </c>
      <c r="I199" s="27" t="s">
        <v>36</v>
      </c>
      <c r="J199" s="152" t="s">
        <v>864</v>
      </c>
      <c r="K199" s="150" t="s">
        <v>883</v>
      </c>
      <c r="L199" s="48">
        <v>4</v>
      </c>
      <c r="M199" s="28">
        <v>8000</v>
      </c>
      <c r="N199" s="29" t="s">
        <v>197</v>
      </c>
      <c r="O199" s="79"/>
    </row>
    <row r="200" spans="1:15" s="30" customFormat="1">
      <c r="A200" s="98">
        <v>195</v>
      </c>
      <c r="B200" s="25" t="s">
        <v>179</v>
      </c>
      <c r="C200" s="26" t="s">
        <v>304</v>
      </c>
      <c r="D200" s="25" t="s">
        <v>379</v>
      </c>
      <c r="E200" s="24"/>
      <c r="F200" s="24" t="s">
        <v>35</v>
      </c>
      <c r="G200" s="27" t="s">
        <v>36</v>
      </c>
      <c r="H200" s="27" t="s">
        <v>11</v>
      </c>
      <c r="I200" s="27" t="s">
        <v>36</v>
      </c>
      <c r="J200" s="152" t="s">
        <v>865</v>
      </c>
      <c r="K200" s="150" t="s">
        <v>883</v>
      </c>
      <c r="L200" s="48">
        <v>5</v>
      </c>
      <c r="M200" s="28">
        <v>11500</v>
      </c>
      <c r="N200" s="29" t="s">
        <v>197</v>
      </c>
      <c r="O200" s="79"/>
    </row>
    <row r="201" spans="1:15" s="30" customFormat="1" ht="30">
      <c r="A201" s="98">
        <v>196</v>
      </c>
      <c r="B201" s="25" t="s">
        <v>180</v>
      </c>
      <c r="C201" s="26" t="s">
        <v>440</v>
      </c>
      <c r="D201" s="25" t="s">
        <v>380</v>
      </c>
      <c r="E201" s="24"/>
      <c r="F201" s="24" t="s">
        <v>46</v>
      </c>
      <c r="G201" s="27" t="s">
        <v>47</v>
      </c>
      <c r="H201" s="27" t="s">
        <v>11</v>
      </c>
      <c r="I201" s="27" t="s">
        <v>47</v>
      </c>
      <c r="J201" s="152" t="s">
        <v>866</v>
      </c>
      <c r="K201" s="150" t="s">
        <v>883</v>
      </c>
      <c r="L201" s="48">
        <v>25</v>
      </c>
      <c r="M201" s="28">
        <v>51400</v>
      </c>
      <c r="N201" s="29" t="s">
        <v>197</v>
      </c>
      <c r="O201" s="79"/>
    </row>
    <row r="202" spans="1:15" s="30" customFormat="1" ht="30">
      <c r="A202" s="98">
        <v>197</v>
      </c>
      <c r="B202" s="25" t="s">
        <v>181</v>
      </c>
      <c r="C202" s="26" t="s">
        <v>440</v>
      </c>
      <c r="D202" s="25" t="s">
        <v>381</v>
      </c>
      <c r="E202" s="24"/>
      <c r="F202" s="24" t="s">
        <v>46</v>
      </c>
      <c r="G202" s="27" t="s">
        <v>47</v>
      </c>
      <c r="H202" s="27" t="s">
        <v>11</v>
      </c>
      <c r="I202" s="27" t="s">
        <v>47</v>
      </c>
      <c r="J202" s="152" t="s">
        <v>867</v>
      </c>
      <c r="K202" s="150" t="s">
        <v>883</v>
      </c>
      <c r="L202" s="48">
        <v>25</v>
      </c>
      <c r="M202" s="28">
        <v>39000</v>
      </c>
      <c r="N202" s="29" t="s">
        <v>197</v>
      </c>
      <c r="O202" s="79"/>
    </row>
    <row r="203" spans="1:15" s="30" customFormat="1">
      <c r="A203" s="98">
        <v>198</v>
      </c>
      <c r="B203" s="25" t="s">
        <v>182</v>
      </c>
      <c r="C203" s="26" t="s">
        <v>382</v>
      </c>
      <c r="D203" s="25" t="s">
        <v>383</v>
      </c>
      <c r="E203" s="24"/>
      <c r="F203" s="24" t="s">
        <v>10</v>
      </c>
      <c r="G203" s="27" t="s">
        <v>11</v>
      </c>
      <c r="H203" s="27" t="s">
        <v>11</v>
      </c>
      <c r="I203" s="27" t="s">
        <v>11</v>
      </c>
      <c r="J203" s="152" t="s">
        <v>868</v>
      </c>
      <c r="K203" s="150" t="s">
        <v>883</v>
      </c>
      <c r="L203" s="48">
        <v>14</v>
      </c>
      <c r="M203" s="28">
        <v>8100</v>
      </c>
      <c r="N203" s="29" t="s">
        <v>197</v>
      </c>
      <c r="O203" s="79"/>
    </row>
    <row r="204" spans="1:15" s="30" customFormat="1" ht="30">
      <c r="A204" s="98">
        <v>199</v>
      </c>
      <c r="B204" s="25" t="s">
        <v>183</v>
      </c>
      <c r="C204" s="26" t="s">
        <v>384</v>
      </c>
      <c r="D204" s="25" t="s">
        <v>385</v>
      </c>
      <c r="E204" s="24"/>
      <c r="F204" s="24" t="s">
        <v>32</v>
      </c>
      <c r="G204" s="27" t="s">
        <v>33</v>
      </c>
      <c r="H204" s="27" t="s">
        <v>33</v>
      </c>
      <c r="I204" s="27" t="s">
        <v>34</v>
      </c>
      <c r="J204" s="152" t="s">
        <v>869</v>
      </c>
      <c r="K204" s="150" t="s">
        <v>883</v>
      </c>
      <c r="L204" s="48">
        <v>16</v>
      </c>
      <c r="M204" s="28">
        <v>12200</v>
      </c>
      <c r="N204" s="29" t="s">
        <v>197</v>
      </c>
      <c r="O204" s="79"/>
    </row>
    <row r="205" spans="1:15" s="30" customFormat="1">
      <c r="A205" s="98">
        <v>200</v>
      </c>
      <c r="B205" s="25" t="s">
        <v>184</v>
      </c>
      <c r="C205" s="26" t="s">
        <v>266</v>
      </c>
      <c r="D205" s="25" t="s">
        <v>386</v>
      </c>
      <c r="E205" s="24"/>
      <c r="F205" s="24" t="s">
        <v>19</v>
      </c>
      <c r="G205" s="27" t="s">
        <v>20</v>
      </c>
      <c r="H205" s="27" t="s">
        <v>20</v>
      </c>
      <c r="I205" s="27" t="s">
        <v>27</v>
      </c>
      <c r="J205" s="152" t="s">
        <v>870</v>
      </c>
      <c r="K205" s="150" t="s">
        <v>883</v>
      </c>
      <c r="L205" s="48">
        <v>16</v>
      </c>
      <c r="M205" s="28">
        <v>7700</v>
      </c>
      <c r="N205" s="29" t="s">
        <v>197</v>
      </c>
      <c r="O205" s="79"/>
    </row>
    <row r="206" spans="1:15" s="30" customFormat="1">
      <c r="A206" s="98">
        <v>201</v>
      </c>
      <c r="B206" s="25" t="s">
        <v>185</v>
      </c>
      <c r="C206" s="26" t="s">
        <v>387</v>
      </c>
      <c r="D206" s="25" t="s">
        <v>388</v>
      </c>
      <c r="E206" s="24"/>
      <c r="F206" s="24" t="s">
        <v>19</v>
      </c>
      <c r="G206" s="27" t="s">
        <v>20</v>
      </c>
      <c r="H206" s="27" t="s">
        <v>20</v>
      </c>
      <c r="I206" s="27" t="s">
        <v>20</v>
      </c>
      <c r="J206" s="152" t="s">
        <v>871</v>
      </c>
      <c r="K206" s="150" t="s">
        <v>883</v>
      </c>
      <c r="L206" s="48">
        <v>12</v>
      </c>
      <c r="M206" s="28">
        <v>3500</v>
      </c>
      <c r="N206" s="29" t="s">
        <v>197</v>
      </c>
      <c r="O206" s="79"/>
    </row>
    <row r="207" spans="1:15" s="30" customFormat="1">
      <c r="A207" s="98">
        <v>202</v>
      </c>
      <c r="B207" s="25" t="s">
        <v>186</v>
      </c>
      <c r="C207" s="26" t="s">
        <v>237</v>
      </c>
      <c r="D207" s="25" t="s">
        <v>389</v>
      </c>
      <c r="E207" s="24"/>
      <c r="F207" s="24" t="s">
        <v>19</v>
      </c>
      <c r="G207" s="27" t="s">
        <v>20</v>
      </c>
      <c r="H207" s="27" t="s">
        <v>20</v>
      </c>
      <c r="I207" s="27" t="s">
        <v>20</v>
      </c>
      <c r="J207" s="152" t="s">
        <v>872</v>
      </c>
      <c r="K207" s="150" t="s">
        <v>883</v>
      </c>
      <c r="L207" s="48">
        <v>12</v>
      </c>
      <c r="M207" s="28">
        <v>900</v>
      </c>
      <c r="N207" s="29" t="s">
        <v>197</v>
      </c>
      <c r="O207" s="79"/>
    </row>
    <row r="208" spans="1:15" s="30" customFormat="1">
      <c r="A208" s="98">
        <v>203</v>
      </c>
      <c r="B208" s="25" t="s">
        <v>187</v>
      </c>
      <c r="C208" s="26" t="s">
        <v>370</v>
      </c>
      <c r="D208" s="25" t="s">
        <v>390</v>
      </c>
      <c r="E208" s="24"/>
      <c r="F208" s="24" t="s">
        <v>12</v>
      </c>
      <c r="G208" s="27" t="s">
        <v>13</v>
      </c>
      <c r="H208" s="27" t="s">
        <v>14</v>
      </c>
      <c r="I208" s="27" t="s">
        <v>14</v>
      </c>
      <c r="J208" s="152" t="s">
        <v>873</v>
      </c>
      <c r="K208" s="150" t="s">
        <v>883</v>
      </c>
      <c r="L208" s="48">
        <v>25</v>
      </c>
      <c r="M208" s="28">
        <v>16500</v>
      </c>
      <c r="N208" s="29" t="s">
        <v>197</v>
      </c>
      <c r="O208" s="79"/>
    </row>
    <row r="209" spans="1:16" s="30" customFormat="1" ht="30">
      <c r="A209" s="98">
        <v>204</v>
      </c>
      <c r="B209" s="25" t="s">
        <v>188</v>
      </c>
      <c r="C209" s="26" t="s">
        <v>440</v>
      </c>
      <c r="D209" s="25" t="s">
        <v>391</v>
      </c>
      <c r="E209" s="24"/>
      <c r="F209" s="24" t="s">
        <v>46</v>
      </c>
      <c r="G209" s="27" t="s">
        <v>47</v>
      </c>
      <c r="H209" s="27" t="s">
        <v>11</v>
      </c>
      <c r="I209" s="27" t="s">
        <v>47</v>
      </c>
      <c r="J209" s="152" t="s">
        <v>874</v>
      </c>
      <c r="K209" s="150" t="s">
        <v>883</v>
      </c>
      <c r="L209" s="48">
        <v>12</v>
      </c>
      <c r="M209" s="28">
        <v>15500</v>
      </c>
      <c r="N209" s="29" t="s">
        <v>197</v>
      </c>
      <c r="O209" s="79"/>
    </row>
    <row r="210" spans="1:16" s="30" customFormat="1" ht="30">
      <c r="A210" s="98">
        <v>205</v>
      </c>
      <c r="B210" s="25" t="s">
        <v>189</v>
      </c>
      <c r="C210" s="26" t="s">
        <v>440</v>
      </c>
      <c r="D210" s="25" t="s">
        <v>392</v>
      </c>
      <c r="E210" s="24"/>
      <c r="F210" s="24" t="s">
        <v>46</v>
      </c>
      <c r="G210" s="27" t="s">
        <v>47</v>
      </c>
      <c r="H210" s="27" t="s">
        <v>11</v>
      </c>
      <c r="I210" s="27" t="s">
        <v>47</v>
      </c>
      <c r="J210" s="152" t="s">
        <v>875</v>
      </c>
      <c r="K210" s="150" t="s">
        <v>883</v>
      </c>
      <c r="L210" s="48">
        <v>4</v>
      </c>
      <c r="M210" s="28">
        <v>2600</v>
      </c>
      <c r="N210" s="29" t="s">
        <v>197</v>
      </c>
      <c r="O210" s="79"/>
    </row>
    <row r="211" spans="1:16" s="30" customFormat="1">
      <c r="A211" s="98">
        <v>206</v>
      </c>
      <c r="B211" s="25" t="s">
        <v>190</v>
      </c>
      <c r="C211" s="26" t="s">
        <v>393</v>
      </c>
      <c r="D211" s="25" t="s">
        <v>394</v>
      </c>
      <c r="E211" s="24"/>
      <c r="F211" s="24" t="s">
        <v>12</v>
      </c>
      <c r="G211" s="27" t="s">
        <v>13</v>
      </c>
      <c r="H211" s="27" t="s">
        <v>14</v>
      </c>
      <c r="I211" s="27" t="s">
        <v>14</v>
      </c>
      <c r="J211" s="152" t="s">
        <v>876</v>
      </c>
      <c r="K211" s="150" t="s">
        <v>883</v>
      </c>
      <c r="L211" s="48">
        <v>12</v>
      </c>
      <c r="M211" s="28">
        <v>3700</v>
      </c>
      <c r="N211" s="29" t="s">
        <v>197</v>
      </c>
      <c r="O211" s="79"/>
    </row>
    <row r="212" spans="1:16" s="30" customFormat="1">
      <c r="A212" s="98">
        <v>207</v>
      </c>
      <c r="B212" s="25" t="s">
        <v>191</v>
      </c>
      <c r="C212" s="26" t="s">
        <v>265</v>
      </c>
      <c r="D212" s="25" t="s">
        <v>268</v>
      </c>
      <c r="E212" s="24"/>
      <c r="F212" s="24" t="s">
        <v>19</v>
      </c>
      <c r="G212" s="27" t="s">
        <v>20</v>
      </c>
      <c r="H212" s="27" t="s">
        <v>20</v>
      </c>
      <c r="I212" s="27" t="s">
        <v>26</v>
      </c>
      <c r="J212" s="152" t="s">
        <v>877</v>
      </c>
      <c r="K212" s="150" t="s">
        <v>883</v>
      </c>
      <c r="L212" s="48">
        <v>25</v>
      </c>
      <c r="M212" s="28">
        <v>3000</v>
      </c>
      <c r="N212" s="29" t="s">
        <v>197</v>
      </c>
      <c r="O212" s="79"/>
    </row>
    <row r="213" spans="1:16" s="30" customFormat="1">
      <c r="A213" s="98">
        <v>208</v>
      </c>
      <c r="B213" s="25" t="s">
        <v>192</v>
      </c>
      <c r="C213" s="26" t="s">
        <v>250</v>
      </c>
      <c r="D213" s="25" t="s">
        <v>395</v>
      </c>
      <c r="E213" s="24"/>
      <c r="F213" s="24" t="s">
        <v>24</v>
      </c>
      <c r="G213" s="27" t="s">
        <v>25</v>
      </c>
      <c r="H213" s="27" t="s">
        <v>20</v>
      </c>
      <c r="I213" s="27" t="s">
        <v>25</v>
      </c>
      <c r="J213" s="152" t="s">
        <v>878</v>
      </c>
      <c r="K213" s="150" t="s">
        <v>883</v>
      </c>
      <c r="L213" s="48">
        <v>34</v>
      </c>
      <c r="M213" s="28">
        <v>5900</v>
      </c>
      <c r="N213" s="29" t="s">
        <v>197</v>
      </c>
      <c r="O213" s="79"/>
    </row>
    <row r="214" spans="1:16" s="30" customFormat="1">
      <c r="A214" s="98">
        <v>209</v>
      </c>
      <c r="B214" s="25" t="s">
        <v>193</v>
      </c>
      <c r="C214" s="26" t="s">
        <v>266</v>
      </c>
      <c r="D214" s="25" t="s">
        <v>48</v>
      </c>
      <c r="E214" s="24"/>
      <c r="F214" s="24" t="s">
        <v>19</v>
      </c>
      <c r="G214" s="27" t="s">
        <v>27</v>
      </c>
      <c r="H214" s="27" t="s">
        <v>20</v>
      </c>
      <c r="I214" s="27" t="s">
        <v>27</v>
      </c>
      <c r="J214" s="152" t="s">
        <v>879</v>
      </c>
      <c r="K214" s="150" t="s">
        <v>883</v>
      </c>
      <c r="L214" s="49" t="s">
        <v>453</v>
      </c>
      <c r="M214" s="28">
        <v>5300</v>
      </c>
      <c r="N214" s="29" t="s">
        <v>197</v>
      </c>
      <c r="O214" s="79"/>
    </row>
    <row r="215" spans="1:16" s="30" customFormat="1" ht="30">
      <c r="A215" s="98">
        <v>210</v>
      </c>
      <c r="B215" s="52" t="s">
        <v>438</v>
      </c>
      <c r="C215" s="53" t="s">
        <v>440</v>
      </c>
      <c r="D215" s="52" t="s">
        <v>441</v>
      </c>
      <c r="E215" s="54"/>
      <c r="F215" s="29" t="s">
        <v>46</v>
      </c>
      <c r="G215" s="73" t="s">
        <v>47</v>
      </c>
      <c r="H215" s="73" t="s">
        <v>11</v>
      </c>
      <c r="I215" s="73" t="s">
        <v>47</v>
      </c>
      <c r="J215" s="152" t="s">
        <v>880</v>
      </c>
      <c r="K215" s="150" t="s">
        <v>883</v>
      </c>
      <c r="L215" s="74" t="s">
        <v>454</v>
      </c>
      <c r="M215" s="56">
        <v>3000</v>
      </c>
      <c r="N215" s="29" t="s">
        <v>197</v>
      </c>
      <c r="O215" s="79"/>
    </row>
    <row r="216" spans="1:16" s="30" customFormat="1" ht="30">
      <c r="A216" s="98">
        <v>211</v>
      </c>
      <c r="B216" s="52" t="s">
        <v>439</v>
      </c>
      <c r="C216" s="53" t="s">
        <v>412</v>
      </c>
      <c r="D216" s="52" t="s">
        <v>442</v>
      </c>
      <c r="E216" s="54"/>
      <c r="F216" s="29" t="s">
        <v>428</v>
      </c>
      <c r="G216" s="27" t="s">
        <v>427</v>
      </c>
      <c r="H216" s="27" t="s">
        <v>33</v>
      </c>
      <c r="I216" s="27" t="s">
        <v>427</v>
      </c>
      <c r="J216" s="152" t="s">
        <v>881</v>
      </c>
      <c r="K216" s="150" t="s">
        <v>883</v>
      </c>
      <c r="L216" s="55" t="s">
        <v>454</v>
      </c>
      <c r="M216" s="56">
        <v>800</v>
      </c>
      <c r="N216" s="29" t="s">
        <v>197</v>
      </c>
      <c r="O216" s="79"/>
    </row>
    <row r="217" spans="1:16" s="30" customFormat="1" ht="30" hidden="1">
      <c r="A217" s="98">
        <v>212</v>
      </c>
      <c r="B217" s="53" t="s">
        <v>473</v>
      </c>
      <c r="C217" s="26" t="s">
        <v>303</v>
      </c>
      <c r="D217" s="25" t="s">
        <v>413</v>
      </c>
      <c r="E217" s="24"/>
      <c r="F217" s="24" t="s">
        <v>32</v>
      </c>
      <c r="G217" s="27" t="s">
        <v>33</v>
      </c>
      <c r="H217" s="27" t="s">
        <v>33</v>
      </c>
      <c r="I217" s="27" t="s">
        <v>302</v>
      </c>
      <c r="J217" s="152" t="s">
        <v>830</v>
      </c>
      <c r="K217" s="150" t="s">
        <v>883</v>
      </c>
      <c r="L217" s="61"/>
      <c r="M217" s="28"/>
      <c r="N217" s="29"/>
      <c r="O217" s="79"/>
    </row>
    <row r="218" spans="1:16" s="30" customFormat="1">
      <c r="A218" s="98">
        <v>213</v>
      </c>
      <c r="B218" s="52" t="s">
        <v>495</v>
      </c>
      <c r="C218" s="53" t="s">
        <v>457</v>
      </c>
      <c r="D218" s="52" t="s">
        <v>458</v>
      </c>
      <c r="E218" s="54"/>
      <c r="F218" s="29" t="s">
        <v>19</v>
      </c>
      <c r="G218" s="73" t="s">
        <v>20</v>
      </c>
      <c r="H218" s="73" t="s">
        <v>20</v>
      </c>
      <c r="I218" s="73" t="s">
        <v>20</v>
      </c>
      <c r="J218" s="152" t="s">
        <v>882</v>
      </c>
      <c r="K218" s="150" t="s">
        <v>883</v>
      </c>
      <c r="L218" s="29">
        <v>25</v>
      </c>
      <c r="M218" s="56">
        <v>7800</v>
      </c>
      <c r="N218" s="29" t="s">
        <v>197</v>
      </c>
      <c r="O218" s="84">
        <v>20</v>
      </c>
    </row>
    <row r="219" spans="1:16" s="132" customFormat="1">
      <c r="A219" s="98">
        <v>214</v>
      </c>
      <c r="B219" s="116" t="s">
        <v>588</v>
      </c>
      <c r="C219" s="126" t="s">
        <v>305</v>
      </c>
      <c r="D219" s="127" t="s">
        <v>517</v>
      </c>
      <c r="E219" s="128"/>
      <c r="F219" s="115" t="s">
        <v>37</v>
      </c>
      <c r="G219" s="118" t="s">
        <v>38</v>
      </c>
      <c r="H219" s="118" t="s">
        <v>14</v>
      </c>
      <c r="I219" s="118" t="s">
        <v>38</v>
      </c>
      <c r="J219" s="129" t="s">
        <v>607</v>
      </c>
      <c r="K219" s="150" t="s">
        <v>883</v>
      </c>
      <c r="L219" s="120">
        <v>3</v>
      </c>
      <c r="M219" s="130">
        <v>40</v>
      </c>
      <c r="N219" s="120" t="s">
        <v>197</v>
      </c>
      <c r="O219" s="121" t="s">
        <v>513</v>
      </c>
      <c r="P219" s="131"/>
    </row>
    <row r="220" spans="1:16" s="132" customFormat="1">
      <c r="A220" s="98">
        <v>215</v>
      </c>
      <c r="B220" s="116" t="s">
        <v>589</v>
      </c>
      <c r="C220" s="126" t="s">
        <v>518</v>
      </c>
      <c r="D220" s="127" t="s">
        <v>519</v>
      </c>
      <c r="E220" s="128"/>
      <c r="F220" s="115" t="s">
        <v>12</v>
      </c>
      <c r="G220" s="118" t="s">
        <v>13</v>
      </c>
      <c r="H220" s="118" t="s">
        <v>14</v>
      </c>
      <c r="I220" s="118" t="s">
        <v>520</v>
      </c>
      <c r="J220" s="129" t="s">
        <v>608</v>
      </c>
      <c r="K220" s="150" t="s">
        <v>883</v>
      </c>
      <c r="L220" s="120">
        <v>3</v>
      </c>
      <c r="M220" s="130">
        <v>40</v>
      </c>
      <c r="N220" s="120" t="s">
        <v>197</v>
      </c>
      <c r="O220" s="121"/>
      <c r="P220" s="131"/>
    </row>
    <row r="221" spans="1:16" s="109" customFormat="1">
      <c r="A221" s="98">
        <v>216</v>
      </c>
      <c r="B221" s="99" t="s">
        <v>521</v>
      </c>
      <c r="C221" s="142" t="s">
        <v>267</v>
      </c>
      <c r="D221" s="143" t="s">
        <v>704</v>
      </c>
      <c r="E221" s="144"/>
      <c r="F221" s="103" t="s">
        <v>24</v>
      </c>
      <c r="G221" s="140" t="s">
        <v>20</v>
      </c>
      <c r="H221" s="140" t="s">
        <v>20</v>
      </c>
      <c r="I221" s="140" t="s">
        <v>28</v>
      </c>
      <c r="J221" s="145" t="s">
        <v>698</v>
      </c>
      <c r="K221" s="150" t="s">
        <v>883</v>
      </c>
      <c r="L221" s="103">
        <v>25</v>
      </c>
      <c r="M221" s="147">
        <v>6920</v>
      </c>
      <c r="N221" s="103" t="s">
        <v>197</v>
      </c>
      <c r="O221" s="104"/>
      <c r="P221" s="141"/>
    </row>
    <row r="222" spans="1:16">
      <c r="A222" s="98">
        <v>217</v>
      </c>
      <c r="B222" s="25" t="s">
        <v>522</v>
      </c>
      <c r="C222" s="53" t="s">
        <v>501</v>
      </c>
      <c r="D222" s="52" t="s">
        <v>510</v>
      </c>
      <c r="E222" s="54"/>
      <c r="F222" s="29" t="s">
        <v>24</v>
      </c>
      <c r="G222" s="73" t="s">
        <v>20</v>
      </c>
      <c r="H222" s="73" t="s">
        <v>20</v>
      </c>
      <c r="I222" s="73" t="s">
        <v>502</v>
      </c>
      <c r="J222" s="151" t="s">
        <v>885</v>
      </c>
      <c r="K222" s="150" t="s">
        <v>883</v>
      </c>
      <c r="L222" s="29">
        <v>30</v>
      </c>
      <c r="M222" s="56">
        <v>7000</v>
      </c>
      <c r="N222" s="29" t="s">
        <v>197</v>
      </c>
      <c r="O222" s="81" t="s">
        <v>500</v>
      </c>
      <c r="P222" s="114"/>
    </row>
    <row r="223" spans="1:16" ht="16.149999999999999" customHeight="1">
      <c r="A223" s="98">
        <v>218</v>
      </c>
      <c r="B223" s="25" t="s">
        <v>523</v>
      </c>
      <c r="C223" s="53" t="s">
        <v>501</v>
      </c>
      <c r="D223" s="52" t="s">
        <v>511</v>
      </c>
      <c r="E223" s="54"/>
      <c r="F223" s="29" t="s">
        <v>24</v>
      </c>
      <c r="G223" s="73" t="s">
        <v>20</v>
      </c>
      <c r="H223" s="73" t="s">
        <v>20</v>
      </c>
      <c r="I223" s="73" t="s">
        <v>502</v>
      </c>
      <c r="J223" s="151" t="s">
        <v>886</v>
      </c>
      <c r="K223" s="150" t="s">
        <v>883</v>
      </c>
      <c r="L223" s="29">
        <v>30</v>
      </c>
      <c r="M223" s="56">
        <v>7000</v>
      </c>
      <c r="N223" s="29" t="s">
        <v>197</v>
      </c>
      <c r="O223" s="85" t="s">
        <v>515</v>
      </c>
      <c r="P223" s="114"/>
    </row>
    <row r="224" spans="1:16" ht="30" hidden="1">
      <c r="A224" s="98">
        <v>219</v>
      </c>
      <c r="B224" s="156" t="s">
        <v>612</v>
      </c>
      <c r="C224" s="157" t="s">
        <v>613</v>
      </c>
      <c r="D224" s="158" t="s">
        <v>614</v>
      </c>
      <c r="E224" s="159"/>
      <c r="F224" s="160" t="s">
        <v>615</v>
      </c>
      <c r="G224" s="161" t="s">
        <v>33</v>
      </c>
      <c r="H224" s="161" t="s">
        <v>33</v>
      </c>
      <c r="I224" s="161" t="s">
        <v>616</v>
      </c>
      <c r="J224" s="162" t="s">
        <v>889</v>
      </c>
      <c r="K224" s="163" t="s">
        <v>883</v>
      </c>
      <c r="L224" s="160"/>
      <c r="M224" s="164"/>
      <c r="N224" s="160" t="s">
        <v>197</v>
      </c>
      <c r="O224" s="85"/>
      <c r="P224" s="114"/>
    </row>
    <row r="225" spans="1:16" s="109" customFormat="1">
      <c r="A225" s="98">
        <v>219</v>
      </c>
      <c r="B225" s="99" t="s">
        <v>601</v>
      </c>
      <c r="C225" s="100" t="s">
        <v>501</v>
      </c>
      <c r="D225" s="99" t="s">
        <v>503</v>
      </c>
      <c r="E225" s="98"/>
      <c r="F225" s="98" t="s">
        <v>42</v>
      </c>
      <c r="G225" s="101" t="s">
        <v>43</v>
      </c>
      <c r="H225" s="101" t="s">
        <v>20</v>
      </c>
      <c r="I225" s="101" t="s">
        <v>502</v>
      </c>
      <c r="J225" s="106" t="s">
        <v>572</v>
      </c>
      <c r="K225" s="150" t="s">
        <v>883</v>
      </c>
      <c r="L225" s="102">
        <v>7</v>
      </c>
      <c r="M225" s="102">
        <v>3500</v>
      </c>
      <c r="N225" s="103" t="s">
        <v>197</v>
      </c>
      <c r="O225" s="107"/>
      <c r="P225" s="114"/>
    </row>
    <row r="226" spans="1:16" s="132" customFormat="1">
      <c r="A226" s="98">
        <v>220</v>
      </c>
      <c r="B226" s="116" t="s">
        <v>524</v>
      </c>
      <c r="C226" s="117" t="s">
        <v>497</v>
      </c>
      <c r="D226" s="116" t="s">
        <v>496</v>
      </c>
      <c r="E226" s="115"/>
      <c r="F226" s="115" t="s">
        <v>10</v>
      </c>
      <c r="G226" s="118" t="s">
        <v>11</v>
      </c>
      <c r="H226" s="118" t="s">
        <v>11</v>
      </c>
      <c r="I226" s="118" t="s">
        <v>11</v>
      </c>
      <c r="J226" s="125" t="s">
        <v>590</v>
      </c>
      <c r="K226" s="150" t="s">
        <v>883</v>
      </c>
      <c r="L226" s="119">
        <v>17</v>
      </c>
      <c r="M226" s="119">
        <v>10000</v>
      </c>
      <c r="N226" s="120" t="s">
        <v>197</v>
      </c>
      <c r="O226" s="133"/>
      <c r="P226" s="131"/>
    </row>
    <row r="227" spans="1:16" s="109" customFormat="1">
      <c r="A227" s="98">
        <v>221</v>
      </c>
      <c r="B227" s="99" t="s">
        <v>676</v>
      </c>
      <c r="C227" s="100" t="s">
        <v>684</v>
      </c>
      <c r="D227" s="99" t="s">
        <v>677</v>
      </c>
      <c r="E227" s="98"/>
      <c r="F227" s="98" t="s">
        <v>10</v>
      </c>
      <c r="G227" s="101" t="s">
        <v>11</v>
      </c>
      <c r="H227" s="101" t="s">
        <v>11</v>
      </c>
      <c r="I227" s="101" t="s">
        <v>11</v>
      </c>
      <c r="J227" s="106" t="s">
        <v>678</v>
      </c>
      <c r="K227" s="150" t="s">
        <v>883</v>
      </c>
      <c r="L227" s="102">
        <v>22</v>
      </c>
      <c r="M227" s="102">
        <v>5500</v>
      </c>
      <c r="N227" s="103" t="s">
        <v>197</v>
      </c>
      <c r="O227" s="107"/>
      <c r="P227" s="141"/>
    </row>
    <row r="228" spans="1:16">
      <c r="A228" s="98">
        <v>222</v>
      </c>
      <c r="B228" s="99" t="s">
        <v>679</v>
      </c>
      <c r="C228" s="100" t="s">
        <v>680</v>
      </c>
      <c r="D228" s="99" t="s">
        <v>681</v>
      </c>
      <c r="E228" s="98"/>
      <c r="F228" s="98" t="s">
        <v>10</v>
      </c>
      <c r="G228" s="101" t="s">
        <v>11</v>
      </c>
      <c r="H228" s="101" t="s">
        <v>11</v>
      </c>
      <c r="I228" s="101" t="s">
        <v>11</v>
      </c>
      <c r="J228" s="106" t="s">
        <v>682</v>
      </c>
      <c r="K228" s="146" t="s">
        <v>883</v>
      </c>
      <c r="L228" s="102">
        <v>4</v>
      </c>
      <c r="M228" s="102">
        <v>29</v>
      </c>
      <c r="N228" s="103" t="s">
        <v>197</v>
      </c>
      <c r="O228" s="85"/>
      <c r="P228" s="14"/>
    </row>
    <row r="229" spans="1:16">
      <c r="A229" s="98">
        <v>223</v>
      </c>
      <c r="B229" s="99" t="s">
        <v>674</v>
      </c>
      <c r="C229" s="100" t="s">
        <v>223</v>
      </c>
      <c r="D229" s="99" t="s">
        <v>675</v>
      </c>
      <c r="E229" s="98"/>
      <c r="F229" s="98" t="s">
        <v>10</v>
      </c>
      <c r="G229" s="101" t="s">
        <v>11</v>
      </c>
      <c r="H229" s="101" t="s">
        <v>11</v>
      </c>
      <c r="I229" s="101" t="s">
        <v>11</v>
      </c>
      <c r="J229" s="106" t="s">
        <v>939</v>
      </c>
      <c r="K229" s="146" t="s">
        <v>883</v>
      </c>
      <c r="L229" s="102">
        <v>14</v>
      </c>
      <c r="M229" s="102">
        <v>5400</v>
      </c>
      <c r="N229" s="103" t="s">
        <v>197</v>
      </c>
      <c r="O229" s="85"/>
      <c r="P229" s="14"/>
    </row>
    <row r="230" spans="1:16">
      <c r="A230" s="176">
        <v>224</v>
      </c>
      <c r="B230" s="63" t="s">
        <v>668</v>
      </c>
      <c r="C230" s="64" t="s">
        <v>206</v>
      </c>
      <c r="D230" s="63" t="s">
        <v>669</v>
      </c>
      <c r="E230" s="65"/>
      <c r="F230" s="65" t="s">
        <v>10</v>
      </c>
      <c r="G230" s="66" t="s">
        <v>11</v>
      </c>
      <c r="H230" s="66" t="s">
        <v>11</v>
      </c>
      <c r="I230" s="66" t="s">
        <v>498</v>
      </c>
      <c r="J230" s="97" t="s">
        <v>921</v>
      </c>
      <c r="K230" s="149" t="s">
        <v>883</v>
      </c>
      <c r="L230" s="67">
        <v>28</v>
      </c>
      <c r="M230" s="67">
        <v>3577</v>
      </c>
      <c r="N230" s="57" t="s">
        <v>197</v>
      </c>
      <c r="O230" s="85"/>
      <c r="P230" s="14"/>
    </row>
    <row r="231" spans="1:16">
      <c r="A231" s="176">
        <v>225</v>
      </c>
      <c r="B231" s="63" t="s">
        <v>670</v>
      </c>
      <c r="C231" s="64" t="s">
        <v>206</v>
      </c>
      <c r="D231" s="63" t="s">
        <v>671</v>
      </c>
      <c r="E231" s="65"/>
      <c r="F231" s="65" t="s">
        <v>10</v>
      </c>
      <c r="G231" s="66" t="s">
        <v>11</v>
      </c>
      <c r="H231" s="66" t="s">
        <v>11</v>
      </c>
      <c r="I231" s="66" t="s">
        <v>498</v>
      </c>
      <c r="J231" s="97" t="s">
        <v>921</v>
      </c>
      <c r="K231" s="149" t="s">
        <v>883</v>
      </c>
      <c r="L231" s="67">
        <v>28</v>
      </c>
      <c r="M231" s="67">
        <v>2044</v>
      </c>
      <c r="N231" s="57" t="s">
        <v>197</v>
      </c>
      <c r="O231" s="85"/>
      <c r="P231" s="14"/>
    </row>
    <row r="232" spans="1:16">
      <c r="A232" s="176">
        <v>226</v>
      </c>
      <c r="B232" s="63" t="s">
        <v>672</v>
      </c>
      <c r="C232" s="64" t="s">
        <v>499</v>
      </c>
      <c r="D232" s="63" t="s">
        <v>673</v>
      </c>
      <c r="E232" s="65"/>
      <c r="F232" s="65" t="s">
        <v>10</v>
      </c>
      <c r="G232" s="66" t="s">
        <v>11</v>
      </c>
      <c r="H232" s="66" t="s">
        <v>11</v>
      </c>
      <c r="I232" s="66" t="s">
        <v>11</v>
      </c>
      <c r="J232" s="97" t="s">
        <v>921</v>
      </c>
      <c r="K232" s="149" t="s">
        <v>883</v>
      </c>
      <c r="L232" s="67">
        <v>28</v>
      </c>
      <c r="M232" s="67">
        <v>7665</v>
      </c>
      <c r="N232" s="57" t="s">
        <v>197</v>
      </c>
      <c r="O232" s="85"/>
      <c r="P232" s="14"/>
    </row>
    <row r="233" spans="1:16" s="123" customFormat="1">
      <c r="A233" s="98">
        <v>227</v>
      </c>
      <c r="B233" s="135" t="s">
        <v>584</v>
      </c>
      <c r="C233" s="135" t="s">
        <v>582</v>
      </c>
      <c r="D233" s="135" t="s">
        <v>585</v>
      </c>
      <c r="E233" s="135"/>
      <c r="F233" s="115" t="s">
        <v>12</v>
      </c>
      <c r="G233" s="118" t="s">
        <v>13</v>
      </c>
      <c r="H233" s="118" t="s">
        <v>14</v>
      </c>
      <c r="I233" s="118" t="s">
        <v>14</v>
      </c>
      <c r="J233" s="185" t="s">
        <v>586</v>
      </c>
      <c r="K233" s="150" t="s">
        <v>883</v>
      </c>
      <c r="L233" s="136" t="s">
        <v>587</v>
      </c>
      <c r="M233" s="134">
        <v>3500</v>
      </c>
      <c r="N233" s="134" t="s">
        <v>197</v>
      </c>
      <c r="P233" s="131"/>
    </row>
    <row r="234" spans="1:16" s="123" customFormat="1" ht="30">
      <c r="A234" s="98">
        <v>228</v>
      </c>
      <c r="B234" s="25" t="s">
        <v>617</v>
      </c>
      <c r="C234" s="25" t="s">
        <v>613</v>
      </c>
      <c r="D234" s="26" t="s">
        <v>232</v>
      </c>
      <c r="E234" s="24"/>
      <c r="F234" s="29" t="s">
        <v>615</v>
      </c>
      <c r="G234" s="73" t="s">
        <v>616</v>
      </c>
      <c r="H234" s="73" t="s">
        <v>33</v>
      </c>
      <c r="I234" s="73" t="s">
        <v>616</v>
      </c>
      <c r="J234" s="155" t="s">
        <v>888</v>
      </c>
      <c r="K234" s="150" t="s">
        <v>883</v>
      </c>
      <c r="L234" s="24">
        <v>20</v>
      </c>
      <c r="M234" s="24">
        <v>5000</v>
      </c>
      <c r="N234" s="24" t="s">
        <v>197</v>
      </c>
      <c r="P234" s="131"/>
    </row>
    <row r="235" spans="1:16" s="123" customFormat="1" ht="30" hidden="1">
      <c r="A235" s="98">
        <v>229</v>
      </c>
      <c r="B235" s="156" t="s">
        <v>618</v>
      </c>
      <c r="C235" s="156" t="s">
        <v>613</v>
      </c>
      <c r="D235" s="165" t="s">
        <v>619</v>
      </c>
      <c r="E235" s="50"/>
      <c r="F235" s="160" t="s">
        <v>615</v>
      </c>
      <c r="G235" s="161" t="s">
        <v>616</v>
      </c>
      <c r="H235" s="161" t="s">
        <v>33</v>
      </c>
      <c r="I235" s="161" t="s">
        <v>616</v>
      </c>
      <c r="J235" s="50" t="s">
        <v>889</v>
      </c>
      <c r="K235" s="163" t="s">
        <v>883</v>
      </c>
      <c r="L235" s="50"/>
      <c r="M235" s="50"/>
      <c r="N235" s="50" t="s">
        <v>197</v>
      </c>
      <c r="P235" s="131"/>
    </row>
    <row r="236" spans="1:16" s="123" customFormat="1" ht="30" hidden="1">
      <c r="A236" s="98">
        <v>230</v>
      </c>
      <c r="B236" s="156" t="s">
        <v>621</v>
      </c>
      <c r="C236" s="156" t="s">
        <v>613</v>
      </c>
      <c r="D236" s="165" t="s">
        <v>620</v>
      </c>
      <c r="E236" s="50"/>
      <c r="F236" s="160" t="s">
        <v>615</v>
      </c>
      <c r="G236" s="161" t="s">
        <v>616</v>
      </c>
      <c r="H236" s="161" t="s">
        <v>33</v>
      </c>
      <c r="I236" s="161" t="s">
        <v>616</v>
      </c>
      <c r="J236" s="50" t="s">
        <v>889</v>
      </c>
      <c r="K236" s="163" t="s">
        <v>883</v>
      </c>
      <c r="L236" s="50"/>
      <c r="M236" s="50"/>
      <c r="N236" s="50" t="s">
        <v>197</v>
      </c>
      <c r="P236" s="131"/>
    </row>
    <row r="237" spans="1:16" s="123" customFormat="1" ht="30">
      <c r="A237" s="98">
        <v>229</v>
      </c>
      <c r="B237" s="25" t="s">
        <v>622</v>
      </c>
      <c r="C237" s="25" t="s">
        <v>613</v>
      </c>
      <c r="D237" s="26" t="s">
        <v>623</v>
      </c>
      <c r="E237" s="24"/>
      <c r="F237" s="29" t="s">
        <v>615</v>
      </c>
      <c r="G237" s="73" t="s">
        <v>616</v>
      </c>
      <c r="H237" s="73" t="s">
        <v>33</v>
      </c>
      <c r="I237" s="73" t="s">
        <v>616</v>
      </c>
      <c r="J237" s="155" t="s">
        <v>887</v>
      </c>
      <c r="K237" s="150" t="s">
        <v>883</v>
      </c>
      <c r="L237" s="24">
        <v>3</v>
      </c>
      <c r="M237" s="24">
        <v>500</v>
      </c>
      <c r="N237" s="24" t="s">
        <v>197</v>
      </c>
      <c r="P237" s="131"/>
    </row>
    <row r="238" spans="1:16" s="123" customFormat="1">
      <c r="A238" s="98">
        <v>230</v>
      </c>
      <c r="B238" s="99" t="s">
        <v>624</v>
      </c>
      <c r="C238" s="99" t="s">
        <v>625</v>
      </c>
      <c r="D238" s="99" t="s">
        <v>299</v>
      </c>
      <c r="E238" s="98"/>
      <c r="F238" s="103" t="s">
        <v>37</v>
      </c>
      <c r="G238" s="98" t="s">
        <v>626</v>
      </c>
      <c r="H238" s="98" t="s">
        <v>14</v>
      </c>
      <c r="I238" s="98" t="s">
        <v>38</v>
      </c>
      <c r="J238" s="139" t="s">
        <v>890</v>
      </c>
      <c r="K238" s="146" t="s">
        <v>891</v>
      </c>
      <c r="L238" s="98">
        <v>5</v>
      </c>
      <c r="M238" s="98">
        <v>2000</v>
      </c>
      <c r="N238" s="98" t="s">
        <v>197</v>
      </c>
      <c r="P238" s="131"/>
    </row>
    <row r="239" spans="1:16" s="123" customFormat="1" ht="30">
      <c r="A239" s="98">
        <v>231</v>
      </c>
      <c r="B239" s="166" t="s">
        <v>627</v>
      </c>
      <c r="C239" s="166" t="s">
        <v>266</v>
      </c>
      <c r="D239" s="167" t="s">
        <v>611</v>
      </c>
      <c r="E239" s="168"/>
      <c r="F239" s="169" t="s">
        <v>19</v>
      </c>
      <c r="G239" s="170" t="s">
        <v>20</v>
      </c>
      <c r="H239" s="170" t="s">
        <v>20</v>
      </c>
      <c r="I239" s="170" t="s">
        <v>27</v>
      </c>
      <c r="J239" s="171" t="s">
        <v>919</v>
      </c>
      <c r="K239" s="172" t="s">
        <v>883</v>
      </c>
      <c r="L239" s="168">
        <v>21</v>
      </c>
      <c r="M239" s="168">
        <v>3000</v>
      </c>
      <c r="N239" s="168" t="s">
        <v>197</v>
      </c>
      <c r="P239" s="131"/>
    </row>
    <row r="240" spans="1:16" s="105" customFormat="1">
      <c r="A240" s="98">
        <v>232</v>
      </c>
      <c r="B240" s="99" t="s">
        <v>628</v>
      </c>
      <c r="C240" s="99" t="s">
        <v>347</v>
      </c>
      <c r="D240" s="99" t="s">
        <v>629</v>
      </c>
      <c r="E240" s="98"/>
      <c r="F240" s="98" t="s">
        <v>42</v>
      </c>
      <c r="G240" s="101" t="s">
        <v>43</v>
      </c>
      <c r="H240" s="101" t="s">
        <v>20</v>
      </c>
      <c r="I240" s="101" t="s">
        <v>43</v>
      </c>
      <c r="J240" s="139" t="s">
        <v>630</v>
      </c>
      <c r="K240" s="150" t="s">
        <v>883</v>
      </c>
      <c r="L240" s="98">
        <v>13</v>
      </c>
      <c r="M240" s="98">
        <v>3000</v>
      </c>
      <c r="N240" s="98" t="s">
        <v>197</v>
      </c>
      <c r="P240" s="141"/>
    </row>
    <row r="241" spans="1:16" s="123" customFormat="1">
      <c r="A241" s="98">
        <v>233</v>
      </c>
      <c r="B241" s="166" t="s">
        <v>631</v>
      </c>
      <c r="C241" s="166" t="s">
        <v>347</v>
      </c>
      <c r="D241" s="167" t="s">
        <v>632</v>
      </c>
      <c r="E241" s="168"/>
      <c r="F241" s="168" t="s">
        <v>42</v>
      </c>
      <c r="G241" s="173" t="s">
        <v>43</v>
      </c>
      <c r="H241" s="173" t="s">
        <v>20</v>
      </c>
      <c r="I241" s="173" t="s">
        <v>43</v>
      </c>
      <c r="J241" s="168" t="s">
        <v>921</v>
      </c>
      <c r="K241" s="172" t="s">
        <v>883</v>
      </c>
      <c r="L241" s="168">
        <v>13</v>
      </c>
      <c r="M241" s="168">
        <v>3000</v>
      </c>
      <c r="N241" s="168" t="s">
        <v>197</v>
      </c>
      <c r="P241" s="131"/>
    </row>
    <row r="242" spans="1:16" s="123" customFormat="1">
      <c r="A242" s="98">
        <v>234</v>
      </c>
      <c r="B242" s="166" t="s">
        <v>920</v>
      </c>
      <c r="C242" s="166" t="s">
        <v>347</v>
      </c>
      <c r="D242" s="167" t="s">
        <v>633</v>
      </c>
      <c r="E242" s="168"/>
      <c r="F242" s="168" t="s">
        <v>42</v>
      </c>
      <c r="G242" s="173" t="s">
        <v>43</v>
      </c>
      <c r="H242" s="173" t="s">
        <v>20</v>
      </c>
      <c r="I242" s="173" t="s">
        <v>43</v>
      </c>
      <c r="J242" s="171" t="s">
        <v>634</v>
      </c>
      <c r="K242" s="172" t="s">
        <v>883</v>
      </c>
      <c r="L242" s="168">
        <v>11</v>
      </c>
      <c r="M242" s="168">
        <v>3000</v>
      </c>
      <c r="N242" s="168" t="s">
        <v>197</v>
      </c>
      <c r="P242" s="131"/>
    </row>
    <row r="243" spans="1:16" s="123" customFormat="1" ht="30">
      <c r="A243" s="98">
        <v>235</v>
      </c>
      <c r="B243" s="166" t="s">
        <v>635</v>
      </c>
      <c r="C243" s="166" t="s">
        <v>501</v>
      </c>
      <c r="D243" s="167" t="s">
        <v>636</v>
      </c>
      <c r="E243" s="168"/>
      <c r="F243" s="168" t="s">
        <v>42</v>
      </c>
      <c r="G243" s="173" t="s">
        <v>502</v>
      </c>
      <c r="H243" s="173" t="s">
        <v>20</v>
      </c>
      <c r="I243" s="173" t="s">
        <v>502</v>
      </c>
      <c r="J243" s="171" t="s">
        <v>637</v>
      </c>
      <c r="K243" s="172" t="s">
        <v>883</v>
      </c>
      <c r="L243" s="168">
        <v>13</v>
      </c>
      <c r="M243" s="168">
        <v>3000</v>
      </c>
      <c r="N243" s="168" t="s">
        <v>197</v>
      </c>
      <c r="P243" s="131"/>
    </row>
    <row r="244" spans="1:16" s="123" customFormat="1">
      <c r="A244" s="98">
        <v>236</v>
      </c>
      <c r="B244" s="166" t="s">
        <v>638</v>
      </c>
      <c r="C244" s="166" t="s">
        <v>501</v>
      </c>
      <c r="D244" s="166" t="s">
        <v>639</v>
      </c>
      <c r="E244" s="168"/>
      <c r="F244" s="168" t="s">
        <v>42</v>
      </c>
      <c r="G244" s="173" t="s">
        <v>502</v>
      </c>
      <c r="H244" s="173" t="s">
        <v>20</v>
      </c>
      <c r="I244" s="173" t="s">
        <v>502</v>
      </c>
      <c r="J244" s="171" t="s">
        <v>922</v>
      </c>
      <c r="K244" s="172" t="s">
        <v>883</v>
      </c>
      <c r="L244" s="168">
        <v>13</v>
      </c>
      <c r="M244" s="168">
        <v>3000</v>
      </c>
      <c r="N244" s="168" t="s">
        <v>197</v>
      </c>
      <c r="P244" s="131"/>
    </row>
    <row r="245" spans="1:16" s="123" customFormat="1">
      <c r="A245" s="98">
        <v>237</v>
      </c>
      <c r="B245" s="166" t="s">
        <v>640</v>
      </c>
      <c r="C245" s="166" t="s">
        <v>347</v>
      </c>
      <c r="D245" s="166" t="s">
        <v>641</v>
      </c>
      <c r="E245" s="168"/>
      <c r="F245" s="168" t="s">
        <v>42</v>
      </c>
      <c r="G245" s="173" t="s">
        <v>43</v>
      </c>
      <c r="H245" s="173" t="s">
        <v>20</v>
      </c>
      <c r="I245" s="173" t="s">
        <v>43</v>
      </c>
      <c r="J245" s="168" t="s">
        <v>921</v>
      </c>
      <c r="K245" s="172" t="s">
        <v>883</v>
      </c>
      <c r="L245" s="168">
        <v>21</v>
      </c>
      <c r="M245" s="168">
        <v>3000</v>
      </c>
      <c r="N245" s="168" t="s">
        <v>197</v>
      </c>
      <c r="P245" s="131"/>
    </row>
    <row r="246" spans="1:16" s="123" customFormat="1">
      <c r="A246" s="98">
        <v>238</v>
      </c>
      <c r="B246" s="166" t="s">
        <v>642</v>
      </c>
      <c r="C246" s="166" t="s">
        <v>266</v>
      </c>
      <c r="D246" s="166" t="s">
        <v>643</v>
      </c>
      <c r="E246" s="168"/>
      <c r="F246" s="169" t="s">
        <v>19</v>
      </c>
      <c r="G246" s="170" t="s">
        <v>20</v>
      </c>
      <c r="H246" s="170" t="s">
        <v>20</v>
      </c>
      <c r="I246" s="170" t="s">
        <v>27</v>
      </c>
      <c r="J246" s="171" t="s">
        <v>644</v>
      </c>
      <c r="K246" s="172" t="s">
        <v>883</v>
      </c>
      <c r="L246" s="168">
        <v>11</v>
      </c>
      <c r="M246" s="168">
        <v>3000</v>
      </c>
      <c r="N246" s="168" t="s">
        <v>197</v>
      </c>
      <c r="P246" s="131"/>
    </row>
    <row r="247" spans="1:16" s="123" customFormat="1">
      <c r="A247" s="98">
        <v>239</v>
      </c>
      <c r="B247" s="166" t="s">
        <v>647</v>
      </c>
      <c r="C247" s="166" t="s">
        <v>266</v>
      </c>
      <c r="D247" s="166" t="s">
        <v>645</v>
      </c>
      <c r="E247" s="168"/>
      <c r="F247" s="169" t="s">
        <v>19</v>
      </c>
      <c r="G247" s="170" t="s">
        <v>20</v>
      </c>
      <c r="H247" s="170" t="s">
        <v>20</v>
      </c>
      <c r="I247" s="170" t="s">
        <v>27</v>
      </c>
      <c r="J247" s="171" t="s">
        <v>646</v>
      </c>
      <c r="K247" s="172" t="s">
        <v>883</v>
      </c>
      <c r="L247" s="168">
        <v>11</v>
      </c>
      <c r="M247" s="168">
        <v>3000</v>
      </c>
      <c r="N247" s="168" t="s">
        <v>197</v>
      </c>
      <c r="P247" s="131"/>
    </row>
    <row r="248" spans="1:16" s="123" customFormat="1">
      <c r="A248" s="98">
        <v>240</v>
      </c>
      <c r="B248" s="166" t="s">
        <v>648</v>
      </c>
      <c r="C248" s="166" t="s">
        <v>266</v>
      </c>
      <c r="D248" s="166" t="s">
        <v>649</v>
      </c>
      <c r="E248" s="168"/>
      <c r="F248" s="169" t="s">
        <v>19</v>
      </c>
      <c r="G248" s="170" t="s">
        <v>20</v>
      </c>
      <c r="H248" s="170" t="s">
        <v>20</v>
      </c>
      <c r="I248" s="170" t="s">
        <v>27</v>
      </c>
      <c r="J248" s="171" t="s">
        <v>650</v>
      </c>
      <c r="K248" s="172" t="s">
        <v>883</v>
      </c>
      <c r="L248" s="168">
        <v>11</v>
      </c>
      <c r="M248" s="168">
        <v>3000</v>
      </c>
      <c r="N248" s="168" t="s">
        <v>197</v>
      </c>
      <c r="P248" s="131"/>
    </row>
    <row r="249" spans="1:16" s="123" customFormat="1">
      <c r="A249" s="98">
        <v>241</v>
      </c>
      <c r="B249" s="166" t="s">
        <v>652</v>
      </c>
      <c r="C249" s="166" t="s">
        <v>347</v>
      </c>
      <c r="D249" s="166" t="s">
        <v>651</v>
      </c>
      <c r="E249" s="168"/>
      <c r="F249" s="168" t="s">
        <v>42</v>
      </c>
      <c r="G249" s="173" t="s">
        <v>43</v>
      </c>
      <c r="H249" s="173" t="s">
        <v>20</v>
      </c>
      <c r="I249" s="173" t="s">
        <v>43</v>
      </c>
      <c r="J249" s="168" t="s">
        <v>921</v>
      </c>
      <c r="K249" s="172" t="s">
        <v>883</v>
      </c>
      <c r="L249" s="168">
        <v>11</v>
      </c>
      <c r="M249" s="168">
        <v>3000</v>
      </c>
      <c r="N249" s="168" t="s">
        <v>197</v>
      </c>
      <c r="P249" s="131"/>
    </row>
    <row r="250" spans="1:16" s="123" customFormat="1">
      <c r="A250" s="98">
        <v>242</v>
      </c>
      <c r="B250" s="166" t="s">
        <v>653</v>
      </c>
      <c r="C250" s="166" t="s">
        <v>501</v>
      </c>
      <c r="D250" s="166" t="s">
        <v>654</v>
      </c>
      <c r="E250" s="168"/>
      <c r="F250" s="168" t="s">
        <v>42</v>
      </c>
      <c r="G250" s="173" t="s">
        <v>502</v>
      </c>
      <c r="H250" s="173" t="s">
        <v>20</v>
      </c>
      <c r="I250" s="173" t="s">
        <v>502</v>
      </c>
      <c r="J250" s="171" t="s">
        <v>655</v>
      </c>
      <c r="K250" s="172" t="s">
        <v>883</v>
      </c>
      <c r="L250" s="168">
        <v>11</v>
      </c>
      <c r="M250" s="168">
        <v>3000</v>
      </c>
      <c r="N250" s="168" t="s">
        <v>197</v>
      </c>
      <c r="P250" s="131"/>
    </row>
    <row r="251" spans="1:16" s="123" customFormat="1">
      <c r="A251" s="98">
        <v>243</v>
      </c>
      <c r="B251" s="166" t="s">
        <v>656</v>
      </c>
      <c r="C251" s="166" t="s">
        <v>501</v>
      </c>
      <c r="D251" s="166" t="s">
        <v>657</v>
      </c>
      <c r="E251" s="168"/>
      <c r="F251" s="168" t="s">
        <v>42</v>
      </c>
      <c r="G251" s="173" t="s">
        <v>502</v>
      </c>
      <c r="H251" s="173" t="s">
        <v>20</v>
      </c>
      <c r="I251" s="173" t="s">
        <v>502</v>
      </c>
      <c r="J251" s="171" t="s">
        <v>658</v>
      </c>
      <c r="K251" s="172" t="s">
        <v>883</v>
      </c>
      <c r="L251" s="168">
        <v>11</v>
      </c>
      <c r="M251" s="168">
        <v>3000</v>
      </c>
      <c r="N251" s="168" t="s">
        <v>197</v>
      </c>
      <c r="P251" s="131"/>
    </row>
    <row r="252" spans="1:16" s="123" customFormat="1">
      <c r="A252" s="98">
        <v>244</v>
      </c>
      <c r="B252" s="166" t="s">
        <v>659</v>
      </c>
      <c r="C252" s="166" t="s">
        <v>501</v>
      </c>
      <c r="D252" s="166" t="s">
        <v>660</v>
      </c>
      <c r="E252" s="168"/>
      <c r="F252" s="168" t="s">
        <v>42</v>
      </c>
      <c r="G252" s="173" t="s">
        <v>502</v>
      </c>
      <c r="H252" s="173" t="s">
        <v>20</v>
      </c>
      <c r="I252" s="173" t="s">
        <v>502</v>
      </c>
      <c r="J252" s="171" t="s">
        <v>661</v>
      </c>
      <c r="K252" s="172" t="s">
        <v>883</v>
      </c>
      <c r="L252" s="168">
        <v>13</v>
      </c>
      <c r="M252" s="168">
        <v>3000</v>
      </c>
      <c r="N252" s="168" t="s">
        <v>197</v>
      </c>
      <c r="P252" s="131"/>
    </row>
    <row r="253" spans="1:16" s="123" customFormat="1">
      <c r="A253" s="98">
        <v>245</v>
      </c>
      <c r="B253" s="166" t="s">
        <v>662</v>
      </c>
      <c r="C253" s="166" t="s">
        <v>347</v>
      </c>
      <c r="D253" s="166" t="s">
        <v>663</v>
      </c>
      <c r="E253" s="168"/>
      <c r="F253" s="168" t="s">
        <v>42</v>
      </c>
      <c r="G253" s="173" t="s">
        <v>43</v>
      </c>
      <c r="H253" s="173" t="s">
        <v>20</v>
      </c>
      <c r="I253" s="173" t="s">
        <v>43</v>
      </c>
      <c r="J253" s="171" t="s">
        <v>664</v>
      </c>
      <c r="K253" s="172" t="s">
        <v>883</v>
      </c>
      <c r="L253" s="168">
        <v>11</v>
      </c>
      <c r="M253" s="168">
        <v>3000</v>
      </c>
      <c r="N253" s="168" t="s">
        <v>197</v>
      </c>
      <c r="P253" s="131"/>
    </row>
    <row r="254" spans="1:16" s="123" customFormat="1">
      <c r="A254" s="98">
        <v>246</v>
      </c>
      <c r="B254" s="166" t="s">
        <v>665</v>
      </c>
      <c r="C254" s="166" t="s">
        <v>347</v>
      </c>
      <c r="D254" s="166" t="s">
        <v>666</v>
      </c>
      <c r="E254" s="168"/>
      <c r="F254" s="168" t="s">
        <v>42</v>
      </c>
      <c r="G254" s="173" t="s">
        <v>43</v>
      </c>
      <c r="H254" s="173" t="s">
        <v>20</v>
      </c>
      <c r="I254" s="173" t="s">
        <v>43</v>
      </c>
      <c r="J254" s="171" t="s">
        <v>667</v>
      </c>
      <c r="K254" s="172" t="s">
        <v>883</v>
      </c>
      <c r="L254" s="168">
        <v>11</v>
      </c>
      <c r="M254" s="168">
        <v>3000</v>
      </c>
      <c r="N254" s="168" t="s">
        <v>197</v>
      </c>
      <c r="P254" s="131"/>
    </row>
    <row r="255" spans="1:16" s="105" customFormat="1">
      <c r="A255" s="98">
        <v>247</v>
      </c>
      <c r="B255" s="99" t="s">
        <v>683</v>
      </c>
      <c r="C255" s="100" t="s">
        <v>684</v>
      </c>
      <c r="D255" s="99" t="s">
        <v>685</v>
      </c>
      <c r="E255" s="98"/>
      <c r="F255" s="98" t="s">
        <v>10</v>
      </c>
      <c r="G255" s="101" t="s">
        <v>11</v>
      </c>
      <c r="H255" s="101" t="s">
        <v>11</v>
      </c>
      <c r="I255" s="101" t="s">
        <v>11</v>
      </c>
      <c r="J255" s="106" t="s">
        <v>686</v>
      </c>
      <c r="K255" s="150" t="s">
        <v>883</v>
      </c>
      <c r="L255" s="102">
        <v>4</v>
      </c>
      <c r="M255" s="102">
        <v>29</v>
      </c>
      <c r="N255" s="103" t="s">
        <v>197</v>
      </c>
      <c r="P255" s="141"/>
    </row>
    <row r="256" spans="1:16" s="123" customFormat="1">
      <c r="A256" s="176">
        <v>248</v>
      </c>
      <c r="B256" s="75" t="s">
        <v>687</v>
      </c>
      <c r="C256" s="95" t="s">
        <v>684</v>
      </c>
      <c r="D256" s="75" t="s">
        <v>688</v>
      </c>
      <c r="E256" s="82"/>
      <c r="F256" s="82" t="s">
        <v>10</v>
      </c>
      <c r="G256" s="83" t="s">
        <v>11</v>
      </c>
      <c r="H256" s="83" t="s">
        <v>11</v>
      </c>
      <c r="I256" s="83" t="s">
        <v>11</v>
      </c>
      <c r="J256" s="138" t="s">
        <v>689</v>
      </c>
      <c r="K256" s="149" t="s">
        <v>883</v>
      </c>
      <c r="L256" s="96">
        <v>4</v>
      </c>
      <c r="M256" s="96">
        <v>29</v>
      </c>
      <c r="N256" s="76" t="s">
        <v>197</v>
      </c>
      <c r="P256" s="131"/>
    </row>
    <row r="257" spans="1:16" s="105" customFormat="1">
      <c r="A257" s="98">
        <v>249</v>
      </c>
      <c r="B257" s="99" t="s">
        <v>690</v>
      </c>
      <c r="C257" s="100" t="s">
        <v>684</v>
      </c>
      <c r="D257" s="99" t="s">
        <v>691</v>
      </c>
      <c r="E257" s="98"/>
      <c r="F257" s="98" t="s">
        <v>10</v>
      </c>
      <c r="G257" s="101" t="s">
        <v>11</v>
      </c>
      <c r="H257" s="101" t="s">
        <v>11</v>
      </c>
      <c r="I257" s="101" t="s">
        <v>11</v>
      </c>
      <c r="J257" s="106" t="s">
        <v>692</v>
      </c>
      <c r="K257" s="150" t="s">
        <v>883</v>
      </c>
      <c r="L257" s="102">
        <v>4</v>
      </c>
      <c r="M257" s="102">
        <v>29</v>
      </c>
      <c r="N257" s="103" t="s">
        <v>197</v>
      </c>
      <c r="P257" s="141"/>
    </row>
    <row r="258" spans="1:16" s="105" customFormat="1">
      <c r="A258" s="98">
        <v>250</v>
      </c>
      <c r="B258" s="99" t="s">
        <v>693</v>
      </c>
      <c r="C258" s="100" t="s">
        <v>684</v>
      </c>
      <c r="D258" s="99" t="s">
        <v>694</v>
      </c>
      <c r="E258" s="98"/>
      <c r="F258" s="98" t="s">
        <v>10</v>
      </c>
      <c r="G258" s="101" t="s">
        <v>11</v>
      </c>
      <c r="H258" s="101" t="s">
        <v>11</v>
      </c>
      <c r="I258" s="101" t="s">
        <v>11</v>
      </c>
      <c r="J258" s="106" t="s">
        <v>695</v>
      </c>
      <c r="K258" s="150" t="s">
        <v>883</v>
      </c>
      <c r="L258" s="102">
        <v>4</v>
      </c>
      <c r="M258" s="102">
        <v>29</v>
      </c>
      <c r="N258" s="103" t="s">
        <v>197</v>
      </c>
      <c r="P258" s="141"/>
    </row>
    <row r="259" spans="1:16" s="105" customFormat="1">
      <c r="A259" s="98">
        <v>251</v>
      </c>
      <c r="B259" s="99" t="s">
        <v>696</v>
      </c>
      <c r="C259" s="100" t="s">
        <v>684</v>
      </c>
      <c r="D259" s="99" t="s">
        <v>940</v>
      </c>
      <c r="E259" s="98"/>
      <c r="F259" s="98" t="s">
        <v>10</v>
      </c>
      <c r="G259" s="101" t="s">
        <v>11</v>
      </c>
      <c r="H259" s="101" t="s">
        <v>11</v>
      </c>
      <c r="I259" s="101" t="s">
        <v>11</v>
      </c>
      <c r="J259" s="106" t="s">
        <v>697</v>
      </c>
      <c r="K259" s="150" t="s">
        <v>883</v>
      </c>
      <c r="L259" s="102">
        <v>4</v>
      </c>
      <c r="M259" s="102">
        <v>29</v>
      </c>
      <c r="N259" s="103" t="s">
        <v>197</v>
      </c>
      <c r="P259" s="141"/>
    </row>
    <row r="260" spans="1:16" s="123" customFormat="1">
      <c r="A260" s="176">
        <v>252</v>
      </c>
      <c r="B260" s="174" t="s">
        <v>892</v>
      </c>
      <c r="C260" s="175" t="s">
        <v>893</v>
      </c>
      <c r="D260" s="174" t="s">
        <v>894</v>
      </c>
      <c r="E260" s="176"/>
      <c r="F260" s="176" t="s">
        <v>12</v>
      </c>
      <c r="G260" s="177" t="s">
        <v>893</v>
      </c>
      <c r="H260" s="177" t="s">
        <v>14</v>
      </c>
      <c r="I260" s="177" t="s">
        <v>893</v>
      </c>
      <c r="J260" s="178" t="s">
        <v>921</v>
      </c>
      <c r="K260" s="179" t="s">
        <v>891</v>
      </c>
      <c r="L260" s="180">
        <v>11</v>
      </c>
      <c r="M260" s="180">
        <v>2000</v>
      </c>
      <c r="N260" s="181" t="s">
        <v>197</v>
      </c>
      <c r="P260" s="131"/>
    </row>
    <row r="261" spans="1:16" s="123" customFormat="1">
      <c r="A261" s="176">
        <v>253</v>
      </c>
      <c r="B261" s="174" t="s">
        <v>895</v>
      </c>
      <c r="C261" s="175" t="s">
        <v>893</v>
      </c>
      <c r="D261" s="174" t="s">
        <v>896</v>
      </c>
      <c r="E261" s="176"/>
      <c r="F261" s="176" t="s">
        <v>12</v>
      </c>
      <c r="G261" s="177" t="s">
        <v>893</v>
      </c>
      <c r="H261" s="177" t="s">
        <v>14</v>
      </c>
      <c r="I261" s="177" t="s">
        <v>893</v>
      </c>
      <c r="J261" s="178" t="s">
        <v>921</v>
      </c>
      <c r="K261" s="179" t="s">
        <v>891</v>
      </c>
      <c r="L261" s="180">
        <v>7</v>
      </c>
      <c r="M261" s="180">
        <v>1000</v>
      </c>
      <c r="N261" s="181" t="s">
        <v>197</v>
      </c>
      <c r="P261" s="131"/>
    </row>
    <row r="262" spans="1:16" s="123" customFormat="1">
      <c r="A262" s="176">
        <v>254</v>
      </c>
      <c r="B262" s="174" t="s">
        <v>897</v>
      </c>
      <c r="C262" s="175" t="s">
        <v>893</v>
      </c>
      <c r="D262" s="174" t="s">
        <v>898</v>
      </c>
      <c r="E262" s="176"/>
      <c r="F262" s="176" t="s">
        <v>12</v>
      </c>
      <c r="G262" s="177" t="s">
        <v>893</v>
      </c>
      <c r="H262" s="177" t="s">
        <v>14</v>
      </c>
      <c r="I262" s="177" t="s">
        <v>893</v>
      </c>
      <c r="J262" s="178" t="s">
        <v>921</v>
      </c>
      <c r="K262" s="179" t="s">
        <v>891</v>
      </c>
      <c r="L262" s="180">
        <v>7</v>
      </c>
      <c r="M262" s="180">
        <v>1000</v>
      </c>
      <c r="N262" s="181" t="s">
        <v>197</v>
      </c>
      <c r="P262" s="131"/>
    </row>
    <row r="263" spans="1:16" s="123" customFormat="1">
      <c r="A263" s="176">
        <v>255</v>
      </c>
      <c r="B263" s="174" t="s">
        <v>899</v>
      </c>
      <c r="C263" s="175" t="s">
        <v>893</v>
      </c>
      <c r="D263" s="174" t="s">
        <v>900</v>
      </c>
      <c r="E263" s="176"/>
      <c r="F263" s="176" t="s">
        <v>12</v>
      </c>
      <c r="G263" s="177" t="s">
        <v>893</v>
      </c>
      <c r="H263" s="177" t="s">
        <v>14</v>
      </c>
      <c r="I263" s="177" t="s">
        <v>893</v>
      </c>
      <c r="J263" s="178" t="s">
        <v>921</v>
      </c>
      <c r="K263" s="179" t="s">
        <v>891</v>
      </c>
      <c r="L263" s="180">
        <v>7</v>
      </c>
      <c r="M263" s="180">
        <v>1000</v>
      </c>
      <c r="N263" s="181" t="s">
        <v>197</v>
      </c>
      <c r="P263" s="131"/>
    </row>
    <row r="264" spans="1:16" s="123" customFormat="1">
      <c r="A264" s="176">
        <v>256</v>
      </c>
      <c r="B264" s="174" t="s">
        <v>901</v>
      </c>
      <c r="C264" s="175" t="s">
        <v>893</v>
      </c>
      <c r="D264" s="174" t="s">
        <v>902</v>
      </c>
      <c r="E264" s="176"/>
      <c r="F264" s="176" t="s">
        <v>12</v>
      </c>
      <c r="G264" s="177" t="s">
        <v>893</v>
      </c>
      <c r="H264" s="177" t="s">
        <v>14</v>
      </c>
      <c r="I264" s="177" t="s">
        <v>893</v>
      </c>
      <c r="J264" s="178" t="s">
        <v>921</v>
      </c>
      <c r="K264" s="179" t="s">
        <v>891</v>
      </c>
      <c r="L264" s="180">
        <v>7</v>
      </c>
      <c r="M264" s="180">
        <v>1000</v>
      </c>
      <c r="N264" s="181" t="s">
        <v>197</v>
      </c>
      <c r="P264" s="131"/>
    </row>
    <row r="265" spans="1:16" s="123" customFormat="1">
      <c r="A265" s="176">
        <v>257</v>
      </c>
      <c r="B265" s="174" t="s">
        <v>903</v>
      </c>
      <c r="C265" s="175" t="s">
        <v>893</v>
      </c>
      <c r="D265" s="174" t="s">
        <v>330</v>
      </c>
      <c r="E265" s="176"/>
      <c r="F265" s="176" t="s">
        <v>12</v>
      </c>
      <c r="G265" s="177" t="s">
        <v>893</v>
      </c>
      <c r="H265" s="177" t="s">
        <v>14</v>
      </c>
      <c r="I265" s="177" t="s">
        <v>893</v>
      </c>
      <c r="J265" s="178" t="s">
        <v>921</v>
      </c>
      <c r="K265" s="179" t="s">
        <v>891</v>
      </c>
      <c r="L265" s="180">
        <v>7</v>
      </c>
      <c r="M265" s="180">
        <v>1000</v>
      </c>
      <c r="N265" s="181" t="s">
        <v>197</v>
      </c>
      <c r="P265" s="131"/>
    </row>
    <row r="266" spans="1:16" s="123" customFormat="1">
      <c r="A266" s="176">
        <v>258</v>
      </c>
      <c r="B266" s="174" t="s">
        <v>904</v>
      </c>
      <c r="C266" s="175" t="s">
        <v>893</v>
      </c>
      <c r="D266" s="174" t="s">
        <v>905</v>
      </c>
      <c r="E266" s="176"/>
      <c r="F266" s="176" t="s">
        <v>12</v>
      </c>
      <c r="G266" s="177" t="s">
        <v>893</v>
      </c>
      <c r="H266" s="177" t="s">
        <v>14</v>
      </c>
      <c r="I266" s="177" t="s">
        <v>893</v>
      </c>
      <c r="J266" s="178" t="s">
        <v>921</v>
      </c>
      <c r="K266" s="179" t="s">
        <v>891</v>
      </c>
      <c r="L266" s="180">
        <v>7</v>
      </c>
      <c r="M266" s="180">
        <v>1000</v>
      </c>
      <c r="N266" s="181" t="s">
        <v>197</v>
      </c>
      <c r="P266" s="131"/>
    </row>
    <row r="267" spans="1:16" s="123" customFormat="1">
      <c r="A267" s="176">
        <v>259</v>
      </c>
      <c r="B267" s="174" t="s">
        <v>906</v>
      </c>
      <c r="C267" s="175" t="s">
        <v>893</v>
      </c>
      <c r="D267" s="174" t="s">
        <v>263</v>
      </c>
      <c r="E267" s="176"/>
      <c r="F267" s="176" t="s">
        <v>12</v>
      </c>
      <c r="G267" s="177" t="s">
        <v>893</v>
      </c>
      <c r="H267" s="177" t="s">
        <v>14</v>
      </c>
      <c r="I267" s="177" t="s">
        <v>893</v>
      </c>
      <c r="J267" s="178" t="s">
        <v>921</v>
      </c>
      <c r="K267" s="179" t="s">
        <v>891</v>
      </c>
      <c r="L267" s="180">
        <v>7</v>
      </c>
      <c r="M267" s="180">
        <v>1000</v>
      </c>
      <c r="N267" s="181" t="s">
        <v>197</v>
      </c>
      <c r="P267" s="131"/>
    </row>
    <row r="268" spans="1:16" s="123" customFormat="1">
      <c r="A268" s="176">
        <v>260</v>
      </c>
      <c r="B268" s="174" t="s">
        <v>907</v>
      </c>
      <c r="C268" s="175" t="s">
        <v>893</v>
      </c>
      <c r="D268" s="174" t="s">
        <v>908</v>
      </c>
      <c r="E268" s="176"/>
      <c r="F268" s="176" t="s">
        <v>12</v>
      </c>
      <c r="G268" s="177" t="s">
        <v>893</v>
      </c>
      <c r="H268" s="177" t="s">
        <v>14</v>
      </c>
      <c r="I268" s="177" t="s">
        <v>893</v>
      </c>
      <c r="J268" s="178" t="s">
        <v>921</v>
      </c>
      <c r="K268" s="179" t="s">
        <v>891</v>
      </c>
      <c r="L268" s="180">
        <v>7</v>
      </c>
      <c r="M268" s="180">
        <v>1000</v>
      </c>
      <c r="N268" s="181" t="s">
        <v>197</v>
      </c>
      <c r="P268" s="131"/>
    </row>
    <row r="269" spans="1:16" s="123" customFormat="1">
      <c r="A269" s="176">
        <v>261</v>
      </c>
      <c r="B269" s="174" t="s">
        <v>909</v>
      </c>
      <c r="C269" s="175" t="s">
        <v>893</v>
      </c>
      <c r="D269" s="174" t="s">
        <v>910</v>
      </c>
      <c r="E269" s="176"/>
      <c r="F269" s="176" t="s">
        <v>12</v>
      </c>
      <c r="G269" s="177" t="s">
        <v>893</v>
      </c>
      <c r="H269" s="177" t="s">
        <v>14</v>
      </c>
      <c r="I269" s="177" t="s">
        <v>893</v>
      </c>
      <c r="J269" s="178" t="s">
        <v>921</v>
      </c>
      <c r="K269" s="179" t="s">
        <v>891</v>
      </c>
      <c r="L269" s="180">
        <v>7</v>
      </c>
      <c r="M269" s="180">
        <v>1000</v>
      </c>
      <c r="N269" s="181" t="s">
        <v>197</v>
      </c>
      <c r="P269" s="131"/>
    </row>
    <row r="270" spans="1:16" s="123" customFormat="1">
      <c r="A270" s="176">
        <v>262</v>
      </c>
      <c r="B270" s="174" t="s">
        <v>911</v>
      </c>
      <c r="C270" s="175" t="s">
        <v>893</v>
      </c>
      <c r="D270" s="174" t="s">
        <v>912</v>
      </c>
      <c r="E270" s="176"/>
      <c r="F270" s="176" t="s">
        <v>12</v>
      </c>
      <c r="G270" s="177" t="s">
        <v>893</v>
      </c>
      <c r="H270" s="177" t="s">
        <v>14</v>
      </c>
      <c r="I270" s="177" t="s">
        <v>893</v>
      </c>
      <c r="J270" s="178" t="s">
        <v>921</v>
      </c>
      <c r="K270" s="179" t="s">
        <v>891</v>
      </c>
      <c r="L270" s="180">
        <v>7</v>
      </c>
      <c r="M270" s="180">
        <v>1000</v>
      </c>
      <c r="N270" s="181" t="s">
        <v>197</v>
      </c>
      <c r="P270" s="131"/>
    </row>
    <row r="271" spans="1:16" s="123" customFormat="1">
      <c r="A271" s="176">
        <v>263</v>
      </c>
      <c r="B271" s="174" t="s">
        <v>913</v>
      </c>
      <c r="C271" s="175" t="s">
        <v>893</v>
      </c>
      <c r="D271" s="174" t="s">
        <v>914</v>
      </c>
      <c r="E271" s="176"/>
      <c r="F271" s="176" t="s">
        <v>12</v>
      </c>
      <c r="G271" s="177" t="s">
        <v>893</v>
      </c>
      <c r="H271" s="177" t="s">
        <v>14</v>
      </c>
      <c r="I271" s="177" t="s">
        <v>893</v>
      </c>
      <c r="J271" s="178" t="s">
        <v>921</v>
      </c>
      <c r="K271" s="179" t="s">
        <v>891</v>
      </c>
      <c r="L271" s="180">
        <v>7</v>
      </c>
      <c r="M271" s="180">
        <v>1000</v>
      </c>
      <c r="N271" s="181" t="s">
        <v>197</v>
      </c>
      <c r="P271" s="131"/>
    </row>
    <row r="272" spans="1:16" s="123" customFormat="1">
      <c r="A272" s="176">
        <v>264</v>
      </c>
      <c r="B272" s="174" t="s">
        <v>915</v>
      </c>
      <c r="C272" s="175" t="s">
        <v>893</v>
      </c>
      <c r="D272" s="174" t="s">
        <v>916</v>
      </c>
      <c r="E272" s="176"/>
      <c r="F272" s="176" t="s">
        <v>12</v>
      </c>
      <c r="G272" s="177" t="s">
        <v>893</v>
      </c>
      <c r="H272" s="177" t="s">
        <v>14</v>
      </c>
      <c r="I272" s="177" t="s">
        <v>893</v>
      </c>
      <c r="J272" s="178" t="s">
        <v>921</v>
      </c>
      <c r="K272" s="179" t="s">
        <v>891</v>
      </c>
      <c r="L272" s="180">
        <v>7</v>
      </c>
      <c r="M272" s="180">
        <v>1000</v>
      </c>
      <c r="N272" s="181" t="s">
        <v>197</v>
      </c>
      <c r="P272" s="131"/>
    </row>
    <row r="273" spans="1:16" s="123" customFormat="1">
      <c r="A273" s="176">
        <v>265</v>
      </c>
      <c r="B273" s="174" t="s">
        <v>917</v>
      </c>
      <c r="C273" s="175" t="s">
        <v>893</v>
      </c>
      <c r="D273" s="174" t="s">
        <v>918</v>
      </c>
      <c r="E273" s="176"/>
      <c r="F273" s="176" t="s">
        <v>12</v>
      </c>
      <c r="G273" s="177" t="s">
        <v>893</v>
      </c>
      <c r="H273" s="177" t="s">
        <v>14</v>
      </c>
      <c r="I273" s="177" t="s">
        <v>893</v>
      </c>
      <c r="J273" s="178" t="s">
        <v>921</v>
      </c>
      <c r="K273" s="179" t="s">
        <v>891</v>
      </c>
      <c r="L273" s="180">
        <v>7</v>
      </c>
      <c r="M273" s="180">
        <v>1000</v>
      </c>
      <c r="N273" s="181" t="s">
        <v>197</v>
      </c>
      <c r="P273" s="131"/>
    </row>
    <row r="274" spans="1:16">
      <c r="A274" s="249" t="s">
        <v>706</v>
      </c>
      <c r="B274" s="250"/>
      <c r="C274" s="250"/>
      <c r="D274" s="250"/>
      <c r="E274" s="250"/>
      <c r="F274" s="250"/>
      <c r="G274" s="250"/>
      <c r="H274" s="250"/>
      <c r="I274" s="250"/>
      <c r="J274" s="250"/>
      <c r="K274" s="250"/>
      <c r="L274" s="250"/>
      <c r="M274" s="250"/>
      <c r="N274" s="250"/>
      <c r="O274" s="250"/>
      <c r="P274" s="14"/>
    </row>
    <row r="275" spans="1:16">
      <c r="A275" s="69"/>
      <c r="B275" s="70"/>
      <c r="C275" s="70"/>
      <c r="D275" s="70"/>
      <c r="E275" s="70"/>
      <c r="F275" s="70"/>
      <c r="G275" s="70"/>
      <c r="H275" s="70"/>
      <c r="I275" s="70"/>
      <c r="J275" s="183"/>
      <c r="K275" s="70"/>
      <c r="L275" s="70"/>
      <c r="M275" s="70"/>
      <c r="N275" s="70"/>
      <c r="O275" s="80"/>
      <c r="P275" s="14"/>
    </row>
    <row r="276" spans="1:16">
      <c r="A276" s="13" t="s">
        <v>707</v>
      </c>
      <c r="B276" s="14"/>
      <c r="C276" s="14"/>
      <c r="D276" s="15"/>
      <c r="E276" s="15"/>
      <c r="F276" s="15"/>
      <c r="G276" s="14"/>
      <c r="H276" s="15"/>
      <c r="I276" s="15"/>
      <c r="J276" s="186"/>
      <c r="K276" s="15"/>
      <c r="L276" s="16"/>
      <c r="M276" s="17"/>
      <c r="N276" s="17"/>
      <c r="O276" s="77"/>
      <c r="P276" s="14"/>
    </row>
    <row r="277" spans="1:16">
      <c r="A277" s="15"/>
      <c r="B277" s="14"/>
      <c r="C277" s="14"/>
      <c r="D277" s="15"/>
      <c r="E277" s="15"/>
      <c r="F277" s="15"/>
      <c r="G277" s="15"/>
      <c r="H277" s="15"/>
      <c r="I277" s="15"/>
      <c r="J277" s="186"/>
      <c r="K277" s="15"/>
      <c r="L277" s="15"/>
      <c r="M277" s="17"/>
      <c r="N277" s="17"/>
      <c r="O277" s="77"/>
      <c r="P277" s="14"/>
    </row>
    <row r="278" spans="1:16">
      <c r="A278" s="15"/>
      <c r="B278" s="14"/>
      <c r="C278" s="258" t="s">
        <v>455</v>
      </c>
      <c r="D278" s="258"/>
      <c r="E278" s="86" t="s">
        <v>456</v>
      </c>
      <c r="F278" s="243" t="s">
        <v>516</v>
      </c>
      <c r="G278" s="243"/>
      <c r="H278" s="87" t="s">
        <v>471</v>
      </c>
      <c r="I278" s="15"/>
      <c r="J278" s="186"/>
      <c r="K278" s="15"/>
      <c r="L278" s="15"/>
      <c r="M278" s="17"/>
      <c r="N278" s="17"/>
      <c r="O278" s="77"/>
      <c r="P278" s="14"/>
    </row>
    <row r="279" spans="1:16">
      <c r="A279" s="15"/>
      <c r="B279" s="14"/>
      <c r="C279" s="252" t="s">
        <v>195</v>
      </c>
      <c r="D279" s="252"/>
      <c r="E279" s="88" t="e">
        <f>#REF!</f>
        <v>#REF!</v>
      </c>
      <c r="F279" s="251">
        <f>M6</f>
        <v>1100000</v>
      </c>
      <c r="G279" s="252"/>
      <c r="H279" s="89">
        <v>1</v>
      </c>
      <c r="I279" s="15"/>
      <c r="J279" s="186"/>
      <c r="K279" s="15"/>
      <c r="L279" s="15"/>
      <c r="M279" s="17"/>
      <c r="N279" s="17"/>
      <c r="O279" s="77"/>
      <c r="P279" s="14"/>
    </row>
    <row r="280" spans="1:16">
      <c r="A280" s="15"/>
      <c r="B280" s="14"/>
      <c r="C280" s="259" t="s">
        <v>196</v>
      </c>
      <c r="D280" s="259"/>
      <c r="E280" s="90" t="e">
        <f>N7+N123+N190+N191+N197</f>
        <v>#VALUE!</v>
      </c>
      <c r="F280" s="253">
        <f>M197+M191+M190+M7</f>
        <v>877700</v>
      </c>
      <c r="G280" s="254"/>
      <c r="H280" s="91">
        <v>4</v>
      </c>
      <c r="I280" s="15"/>
      <c r="J280" s="186"/>
      <c r="K280" s="15"/>
      <c r="L280" s="15"/>
      <c r="M280" s="17"/>
      <c r="N280" s="17"/>
      <c r="O280" s="77"/>
      <c r="P280" s="14"/>
    </row>
    <row r="281" spans="1:16">
      <c r="A281" s="15"/>
      <c r="B281" s="14"/>
      <c r="C281" s="242" t="s">
        <v>197</v>
      </c>
      <c r="D281" s="242"/>
      <c r="E281" s="92">
        <f>SUM(N8:N38) + SUM(N40:N122)+ SUM(N124:N162)+ SUM(N192:N216)</f>
        <v>0</v>
      </c>
      <c r="F281" s="246">
        <f>F282-F280-F279</f>
        <v>1098750</v>
      </c>
      <c r="G281" s="247"/>
      <c r="H281" s="93">
        <f>265-5</f>
        <v>260</v>
      </c>
      <c r="I281" s="15"/>
      <c r="J281" s="186"/>
      <c r="K281" s="15"/>
      <c r="L281" s="15"/>
      <c r="M281" s="17"/>
      <c r="N281" s="17"/>
      <c r="O281" s="77"/>
      <c r="P281" s="14"/>
    </row>
    <row r="282" spans="1:16">
      <c r="A282" s="15"/>
      <c r="B282" s="14"/>
      <c r="C282" s="243" t="s">
        <v>923</v>
      </c>
      <c r="D282" s="243"/>
      <c r="E282" s="94" t="e">
        <f>SUM(E279:E281)</f>
        <v>#REF!</v>
      </c>
      <c r="F282" s="244">
        <f>SUM(M6:M273)</f>
        <v>3076450</v>
      </c>
      <c r="G282" s="245"/>
      <c r="H282" s="87"/>
      <c r="I282" s="15"/>
      <c r="J282" s="186"/>
      <c r="K282" s="15"/>
      <c r="L282" s="15"/>
      <c r="M282" s="17"/>
      <c r="N282" s="17"/>
      <c r="O282" s="78"/>
      <c r="P282" s="14"/>
    </row>
  </sheetData>
  <mergeCells count="17">
    <mergeCell ref="C280:D280"/>
    <mergeCell ref="C281:D281"/>
    <mergeCell ref="C282:D282"/>
    <mergeCell ref="F282:G282"/>
    <mergeCell ref="F281:G281"/>
    <mergeCell ref="A2:N2"/>
    <mergeCell ref="A274:O274"/>
    <mergeCell ref="F278:G278"/>
    <mergeCell ref="F279:G279"/>
    <mergeCell ref="F280:G280"/>
    <mergeCell ref="A4:A5"/>
    <mergeCell ref="B4:B5"/>
    <mergeCell ref="N4:N5"/>
    <mergeCell ref="C4:I4"/>
    <mergeCell ref="J4:J5"/>
    <mergeCell ref="C278:D278"/>
    <mergeCell ref="C279:D279"/>
  </mergeCells>
  <phoneticPr fontId="16" type="noConversion"/>
  <dataValidations count="4">
    <dataValidation type="custom" allowBlank="1" showInputMessage="1" showErrorMessage="1" errorTitle="Błąd kodu pocztowego!" error="Kod pocztowy winien zostać wpisany zgodnie z maską: xx-xxx oraz składać się z 6 znaków._x000a_Spróbuj wpisać ponownie." sqref="F217 F219:F221 F225:F233 F240:F245 F249:F273 F6:F214" xr:uid="{00000000-0002-0000-0000-000000000000}">
      <formula1>(IF(#REF!&gt;0,((IF(RIGHT(LEFT(#REF!,3),1)="-",1,0)+IF(LEN(RIGHT(#REF!,40))=6,1,0))=2),0))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J189 J183:J186" xr:uid="{00000000-0002-0000-0000-000001000000}">
      <formula1>T169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J188" xr:uid="{00000000-0002-0000-0000-000002000000}">
      <formula1>T170</formula1>
    </dataValidation>
    <dataValidation type="custom" allowBlank="1" showInputMessage="1" showErrorMessage="1" errorTitle="Błędna data!" error="Data winna zostać wprowadzona zgodnie z maską tj. RRRR-MM-DD np.: 2014-01-01, 2015-05-01 etc._x000a_Zakres daty możliwy do wprowadzenia to: 2016-01-01 do 2021-12-31." sqref="L154:L162 L6:L141 L190:L217" xr:uid="{00000000-0002-0000-0000-000003000000}">
      <formula1>COUNTIFS(L6,"&gt;="&amp;#REF!,L6,"&lt;="&amp;#REF!)</formula1>
    </dataValidation>
  </dataValidations>
  <pageMargins left="0.7" right="0.7" top="0.75" bottom="0.75" header="0.3" footer="0.3"/>
  <pageSetup paperSize="8" scale="85" fitToHeight="0" orientation="landscape" r:id="rId1"/>
  <rowBreaks count="1" manualBreakCount="1">
    <brk id="21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46"/>
  <sheetViews>
    <sheetView showGridLines="0" tabSelected="1" zoomScaleNormal="100" workbookViewId="0">
      <selection activeCell="B8" sqref="B8:C9"/>
    </sheetView>
  </sheetViews>
  <sheetFormatPr defaultColWidth="9.140625" defaultRowHeight="14.25"/>
  <cols>
    <col min="1" max="1" width="28" style="189" customWidth="1"/>
    <col min="2" max="2" width="11.140625" style="189" bestFit="1" customWidth="1"/>
    <col min="3" max="3" width="13" style="189" customWidth="1"/>
    <col min="4" max="4" width="35.5703125" style="189" customWidth="1"/>
    <col min="5" max="6" width="20.42578125" style="189" customWidth="1"/>
    <col min="7" max="256" width="9.140625" style="189"/>
    <col min="257" max="257" width="28" style="189" customWidth="1"/>
    <col min="258" max="258" width="11.140625" style="189" bestFit="1" customWidth="1"/>
    <col min="259" max="259" width="13" style="189" customWidth="1"/>
    <col min="260" max="260" width="31.42578125" style="189" customWidth="1"/>
    <col min="261" max="261" width="12.42578125" style="189" bestFit="1" customWidth="1"/>
    <col min="262" max="262" width="10" style="189" bestFit="1" customWidth="1"/>
    <col min="263" max="512" width="9.140625" style="189"/>
    <col min="513" max="513" width="28" style="189" customWidth="1"/>
    <col min="514" max="514" width="11.140625" style="189" bestFit="1" customWidth="1"/>
    <col min="515" max="515" width="13" style="189" customWidth="1"/>
    <col min="516" max="516" width="31.42578125" style="189" customWidth="1"/>
    <col min="517" max="517" width="12.42578125" style="189" bestFit="1" customWidth="1"/>
    <col min="518" max="518" width="10" style="189" bestFit="1" customWidth="1"/>
    <col min="519" max="768" width="9.140625" style="189"/>
    <col min="769" max="769" width="28" style="189" customWidth="1"/>
    <col min="770" max="770" width="11.140625" style="189" bestFit="1" customWidth="1"/>
    <col min="771" max="771" width="13" style="189" customWidth="1"/>
    <col min="772" max="772" width="31.42578125" style="189" customWidth="1"/>
    <col min="773" max="773" width="12.42578125" style="189" bestFit="1" customWidth="1"/>
    <col min="774" max="774" width="10" style="189" bestFit="1" customWidth="1"/>
    <col min="775" max="1024" width="9.140625" style="189"/>
    <col min="1025" max="1025" width="28" style="189" customWidth="1"/>
    <col min="1026" max="1026" width="11.140625" style="189" bestFit="1" customWidth="1"/>
    <col min="1027" max="1027" width="13" style="189" customWidth="1"/>
    <col min="1028" max="1028" width="31.42578125" style="189" customWidth="1"/>
    <col min="1029" max="1029" width="12.42578125" style="189" bestFit="1" customWidth="1"/>
    <col min="1030" max="1030" width="10" style="189" bestFit="1" customWidth="1"/>
    <col min="1031" max="1280" width="9.140625" style="189"/>
    <col min="1281" max="1281" width="28" style="189" customWidth="1"/>
    <col min="1282" max="1282" width="11.140625" style="189" bestFit="1" customWidth="1"/>
    <col min="1283" max="1283" width="13" style="189" customWidth="1"/>
    <col min="1284" max="1284" width="31.42578125" style="189" customWidth="1"/>
    <col min="1285" max="1285" width="12.42578125" style="189" bestFit="1" customWidth="1"/>
    <col min="1286" max="1286" width="10" style="189" bestFit="1" customWidth="1"/>
    <col min="1287" max="1536" width="9.140625" style="189"/>
    <col min="1537" max="1537" width="28" style="189" customWidth="1"/>
    <col min="1538" max="1538" width="11.140625" style="189" bestFit="1" customWidth="1"/>
    <col min="1539" max="1539" width="13" style="189" customWidth="1"/>
    <col min="1540" max="1540" width="31.42578125" style="189" customWidth="1"/>
    <col min="1541" max="1541" width="12.42578125" style="189" bestFit="1" customWidth="1"/>
    <col min="1542" max="1542" width="10" style="189" bestFit="1" customWidth="1"/>
    <col min="1543" max="1792" width="9.140625" style="189"/>
    <col min="1793" max="1793" width="28" style="189" customWidth="1"/>
    <col min="1794" max="1794" width="11.140625" style="189" bestFit="1" customWidth="1"/>
    <col min="1795" max="1795" width="13" style="189" customWidth="1"/>
    <col min="1796" max="1796" width="31.42578125" style="189" customWidth="1"/>
    <col min="1797" max="1797" width="12.42578125" style="189" bestFit="1" customWidth="1"/>
    <col min="1798" max="1798" width="10" style="189" bestFit="1" customWidth="1"/>
    <col min="1799" max="2048" width="9.140625" style="189"/>
    <col min="2049" max="2049" width="28" style="189" customWidth="1"/>
    <col min="2050" max="2050" width="11.140625" style="189" bestFit="1" customWidth="1"/>
    <col min="2051" max="2051" width="13" style="189" customWidth="1"/>
    <col min="2052" max="2052" width="31.42578125" style="189" customWidth="1"/>
    <col min="2053" max="2053" width="12.42578125" style="189" bestFit="1" customWidth="1"/>
    <col min="2054" max="2054" width="10" style="189" bestFit="1" customWidth="1"/>
    <col min="2055" max="2304" width="9.140625" style="189"/>
    <col min="2305" max="2305" width="28" style="189" customWidth="1"/>
    <col min="2306" max="2306" width="11.140625" style="189" bestFit="1" customWidth="1"/>
    <col min="2307" max="2307" width="13" style="189" customWidth="1"/>
    <col min="2308" max="2308" width="31.42578125" style="189" customWidth="1"/>
    <col min="2309" max="2309" width="12.42578125" style="189" bestFit="1" customWidth="1"/>
    <col min="2310" max="2310" width="10" style="189" bestFit="1" customWidth="1"/>
    <col min="2311" max="2560" width="9.140625" style="189"/>
    <col min="2561" max="2561" width="28" style="189" customWidth="1"/>
    <col min="2562" max="2562" width="11.140625" style="189" bestFit="1" customWidth="1"/>
    <col min="2563" max="2563" width="13" style="189" customWidth="1"/>
    <col min="2564" max="2564" width="31.42578125" style="189" customWidth="1"/>
    <col min="2565" max="2565" width="12.42578125" style="189" bestFit="1" customWidth="1"/>
    <col min="2566" max="2566" width="10" style="189" bestFit="1" customWidth="1"/>
    <col min="2567" max="2816" width="9.140625" style="189"/>
    <col min="2817" max="2817" width="28" style="189" customWidth="1"/>
    <col min="2818" max="2818" width="11.140625" style="189" bestFit="1" customWidth="1"/>
    <col min="2819" max="2819" width="13" style="189" customWidth="1"/>
    <col min="2820" max="2820" width="31.42578125" style="189" customWidth="1"/>
    <col min="2821" max="2821" width="12.42578125" style="189" bestFit="1" customWidth="1"/>
    <col min="2822" max="2822" width="10" style="189" bestFit="1" customWidth="1"/>
    <col min="2823" max="3072" width="9.140625" style="189"/>
    <col min="3073" max="3073" width="28" style="189" customWidth="1"/>
    <col min="3074" max="3074" width="11.140625" style="189" bestFit="1" customWidth="1"/>
    <col min="3075" max="3075" width="13" style="189" customWidth="1"/>
    <col min="3076" max="3076" width="31.42578125" style="189" customWidth="1"/>
    <col min="3077" max="3077" width="12.42578125" style="189" bestFit="1" customWidth="1"/>
    <col min="3078" max="3078" width="10" style="189" bestFit="1" customWidth="1"/>
    <col min="3079" max="3328" width="9.140625" style="189"/>
    <col min="3329" max="3329" width="28" style="189" customWidth="1"/>
    <col min="3330" max="3330" width="11.140625" style="189" bestFit="1" customWidth="1"/>
    <col min="3331" max="3331" width="13" style="189" customWidth="1"/>
    <col min="3332" max="3332" width="31.42578125" style="189" customWidth="1"/>
    <col min="3333" max="3333" width="12.42578125" style="189" bestFit="1" customWidth="1"/>
    <col min="3334" max="3334" width="10" style="189" bestFit="1" customWidth="1"/>
    <col min="3335" max="3584" width="9.140625" style="189"/>
    <col min="3585" max="3585" width="28" style="189" customWidth="1"/>
    <col min="3586" max="3586" width="11.140625" style="189" bestFit="1" customWidth="1"/>
    <col min="3587" max="3587" width="13" style="189" customWidth="1"/>
    <col min="3588" max="3588" width="31.42578125" style="189" customWidth="1"/>
    <col min="3589" max="3589" width="12.42578125" style="189" bestFit="1" customWidth="1"/>
    <col min="3590" max="3590" width="10" style="189" bestFit="1" customWidth="1"/>
    <col min="3591" max="3840" width="9.140625" style="189"/>
    <col min="3841" max="3841" width="28" style="189" customWidth="1"/>
    <col min="3842" max="3842" width="11.140625" style="189" bestFit="1" customWidth="1"/>
    <col min="3843" max="3843" width="13" style="189" customWidth="1"/>
    <col min="3844" max="3844" width="31.42578125" style="189" customWidth="1"/>
    <col min="3845" max="3845" width="12.42578125" style="189" bestFit="1" customWidth="1"/>
    <col min="3846" max="3846" width="10" style="189" bestFit="1" customWidth="1"/>
    <col min="3847" max="4096" width="9.140625" style="189"/>
    <col min="4097" max="4097" width="28" style="189" customWidth="1"/>
    <col min="4098" max="4098" width="11.140625" style="189" bestFit="1" customWidth="1"/>
    <col min="4099" max="4099" width="13" style="189" customWidth="1"/>
    <col min="4100" max="4100" width="31.42578125" style="189" customWidth="1"/>
    <col min="4101" max="4101" width="12.42578125" style="189" bestFit="1" customWidth="1"/>
    <col min="4102" max="4102" width="10" style="189" bestFit="1" customWidth="1"/>
    <col min="4103" max="4352" width="9.140625" style="189"/>
    <col min="4353" max="4353" width="28" style="189" customWidth="1"/>
    <col min="4354" max="4354" width="11.140625" style="189" bestFit="1" customWidth="1"/>
    <col min="4355" max="4355" width="13" style="189" customWidth="1"/>
    <col min="4356" max="4356" width="31.42578125" style="189" customWidth="1"/>
    <col min="4357" max="4357" width="12.42578125" style="189" bestFit="1" customWidth="1"/>
    <col min="4358" max="4358" width="10" style="189" bestFit="1" customWidth="1"/>
    <col min="4359" max="4608" width="9.140625" style="189"/>
    <col min="4609" max="4609" width="28" style="189" customWidth="1"/>
    <col min="4610" max="4610" width="11.140625" style="189" bestFit="1" customWidth="1"/>
    <col min="4611" max="4611" width="13" style="189" customWidth="1"/>
    <col min="4612" max="4612" width="31.42578125" style="189" customWidth="1"/>
    <col min="4613" max="4613" width="12.42578125" style="189" bestFit="1" customWidth="1"/>
    <col min="4614" max="4614" width="10" style="189" bestFit="1" customWidth="1"/>
    <col min="4615" max="4864" width="9.140625" style="189"/>
    <col min="4865" max="4865" width="28" style="189" customWidth="1"/>
    <col min="4866" max="4866" width="11.140625" style="189" bestFit="1" customWidth="1"/>
    <col min="4867" max="4867" width="13" style="189" customWidth="1"/>
    <col min="4868" max="4868" width="31.42578125" style="189" customWidth="1"/>
    <col min="4869" max="4869" width="12.42578125" style="189" bestFit="1" customWidth="1"/>
    <col min="4870" max="4870" width="10" style="189" bestFit="1" customWidth="1"/>
    <col min="4871" max="5120" width="9.140625" style="189"/>
    <col min="5121" max="5121" width="28" style="189" customWidth="1"/>
    <col min="5122" max="5122" width="11.140625" style="189" bestFit="1" customWidth="1"/>
    <col min="5123" max="5123" width="13" style="189" customWidth="1"/>
    <col min="5124" max="5124" width="31.42578125" style="189" customWidth="1"/>
    <col min="5125" max="5125" width="12.42578125" style="189" bestFit="1" customWidth="1"/>
    <col min="5126" max="5126" width="10" style="189" bestFit="1" customWidth="1"/>
    <col min="5127" max="5376" width="9.140625" style="189"/>
    <col min="5377" max="5377" width="28" style="189" customWidth="1"/>
    <col min="5378" max="5378" width="11.140625" style="189" bestFit="1" customWidth="1"/>
    <col min="5379" max="5379" width="13" style="189" customWidth="1"/>
    <col min="5380" max="5380" width="31.42578125" style="189" customWidth="1"/>
    <col min="5381" max="5381" width="12.42578125" style="189" bestFit="1" customWidth="1"/>
    <col min="5382" max="5382" width="10" style="189" bestFit="1" customWidth="1"/>
    <col min="5383" max="5632" width="9.140625" style="189"/>
    <col min="5633" max="5633" width="28" style="189" customWidth="1"/>
    <col min="5634" max="5634" width="11.140625" style="189" bestFit="1" customWidth="1"/>
    <col min="5635" max="5635" width="13" style="189" customWidth="1"/>
    <col min="5636" max="5636" width="31.42578125" style="189" customWidth="1"/>
    <col min="5637" max="5637" width="12.42578125" style="189" bestFit="1" customWidth="1"/>
    <col min="5638" max="5638" width="10" style="189" bestFit="1" customWidth="1"/>
    <col min="5639" max="5888" width="9.140625" style="189"/>
    <col min="5889" max="5889" width="28" style="189" customWidth="1"/>
    <col min="5890" max="5890" width="11.140625" style="189" bestFit="1" customWidth="1"/>
    <col min="5891" max="5891" width="13" style="189" customWidth="1"/>
    <col min="5892" max="5892" width="31.42578125" style="189" customWidth="1"/>
    <col min="5893" max="5893" width="12.42578125" style="189" bestFit="1" customWidth="1"/>
    <col min="5894" max="5894" width="10" style="189" bestFit="1" customWidth="1"/>
    <col min="5895" max="6144" width="9.140625" style="189"/>
    <col min="6145" max="6145" width="28" style="189" customWidth="1"/>
    <col min="6146" max="6146" width="11.140625" style="189" bestFit="1" customWidth="1"/>
    <col min="6147" max="6147" width="13" style="189" customWidth="1"/>
    <col min="6148" max="6148" width="31.42578125" style="189" customWidth="1"/>
    <col min="6149" max="6149" width="12.42578125" style="189" bestFit="1" customWidth="1"/>
    <col min="6150" max="6150" width="10" style="189" bestFit="1" customWidth="1"/>
    <col min="6151" max="6400" width="9.140625" style="189"/>
    <col min="6401" max="6401" width="28" style="189" customWidth="1"/>
    <col min="6402" max="6402" width="11.140625" style="189" bestFit="1" customWidth="1"/>
    <col min="6403" max="6403" width="13" style="189" customWidth="1"/>
    <col min="6404" max="6404" width="31.42578125" style="189" customWidth="1"/>
    <col min="6405" max="6405" width="12.42578125" style="189" bestFit="1" customWidth="1"/>
    <col min="6406" max="6406" width="10" style="189" bestFit="1" customWidth="1"/>
    <col min="6407" max="6656" width="9.140625" style="189"/>
    <col min="6657" max="6657" width="28" style="189" customWidth="1"/>
    <col min="6658" max="6658" width="11.140625" style="189" bestFit="1" customWidth="1"/>
    <col min="6659" max="6659" width="13" style="189" customWidth="1"/>
    <col min="6660" max="6660" width="31.42578125" style="189" customWidth="1"/>
    <col min="6661" max="6661" width="12.42578125" style="189" bestFit="1" customWidth="1"/>
    <col min="6662" max="6662" width="10" style="189" bestFit="1" customWidth="1"/>
    <col min="6663" max="6912" width="9.140625" style="189"/>
    <col min="6913" max="6913" width="28" style="189" customWidth="1"/>
    <col min="6914" max="6914" width="11.140625" style="189" bestFit="1" customWidth="1"/>
    <col min="6915" max="6915" width="13" style="189" customWidth="1"/>
    <col min="6916" max="6916" width="31.42578125" style="189" customWidth="1"/>
    <col min="6917" max="6917" width="12.42578125" style="189" bestFit="1" customWidth="1"/>
    <col min="6918" max="6918" width="10" style="189" bestFit="1" customWidth="1"/>
    <col min="6919" max="7168" width="9.140625" style="189"/>
    <col min="7169" max="7169" width="28" style="189" customWidth="1"/>
    <col min="7170" max="7170" width="11.140625" style="189" bestFit="1" customWidth="1"/>
    <col min="7171" max="7171" width="13" style="189" customWidth="1"/>
    <col min="7172" max="7172" width="31.42578125" style="189" customWidth="1"/>
    <col min="7173" max="7173" width="12.42578125" style="189" bestFit="1" customWidth="1"/>
    <col min="7174" max="7174" width="10" style="189" bestFit="1" customWidth="1"/>
    <col min="7175" max="7424" width="9.140625" style="189"/>
    <col min="7425" max="7425" width="28" style="189" customWidth="1"/>
    <col min="7426" max="7426" width="11.140625" style="189" bestFit="1" customWidth="1"/>
    <col min="7427" max="7427" width="13" style="189" customWidth="1"/>
    <col min="7428" max="7428" width="31.42578125" style="189" customWidth="1"/>
    <col min="7429" max="7429" width="12.42578125" style="189" bestFit="1" customWidth="1"/>
    <col min="7430" max="7430" width="10" style="189" bestFit="1" customWidth="1"/>
    <col min="7431" max="7680" width="9.140625" style="189"/>
    <col min="7681" max="7681" width="28" style="189" customWidth="1"/>
    <col min="7682" max="7682" width="11.140625" style="189" bestFit="1" customWidth="1"/>
    <col min="7683" max="7683" width="13" style="189" customWidth="1"/>
    <col min="7684" max="7684" width="31.42578125" style="189" customWidth="1"/>
    <col min="7685" max="7685" width="12.42578125" style="189" bestFit="1" customWidth="1"/>
    <col min="7686" max="7686" width="10" style="189" bestFit="1" customWidth="1"/>
    <col min="7687" max="7936" width="9.140625" style="189"/>
    <col min="7937" max="7937" width="28" style="189" customWidth="1"/>
    <col min="7938" max="7938" width="11.140625" style="189" bestFit="1" customWidth="1"/>
    <col min="7939" max="7939" width="13" style="189" customWidth="1"/>
    <col min="7940" max="7940" width="31.42578125" style="189" customWidth="1"/>
    <col min="7941" max="7941" width="12.42578125" style="189" bestFit="1" customWidth="1"/>
    <col min="7942" max="7942" width="10" style="189" bestFit="1" customWidth="1"/>
    <col min="7943" max="8192" width="9.140625" style="189"/>
    <col min="8193" max="8193" width="28" style="189" customWidth="1"/>
    <col min="8194" max="8194" width="11.140625" style="189" bestFit="1" customWidth="1"/>
    <col min="8195" max="8195" width="13" style="189" customWidth="1"/>
    <col min="8196" max="8196" width="31.42578125" style="189" customWidth="1"/>
    <col min="8197" max="8197" width="12.42578125" style="189" bestFit="1" customWidth="1"/>
    <col min="8198" max="8198" width="10" style="189" bestFit="1" customWidth="1"/>
    <col min="8199" max="8448" width="9.140625" style="189"/>
    <col min="8449" max="8449" width="28" style="189" customWidth="1"/>
    <col min="8450" max="8450" width="11.140625" style="189" bestFit="1" customWidth="1"/>
    <col min="8451" max="8451" width="13" style="189" customWidth="1"/>
    <col min="8452" max="8452" width="31.42578125" style="189" customWidth="1"/>
    <col min="8453" max="8453" width="12.42578125" style="189" bestFit="1" customWidth="1"/>
    <col min="8454" max="8454" width="10" style="189" bestFit="1" customWidth="1"/>
    <col min="8455" max="8704" width="9.140625" style="189"/>
    <col min="8705" max="8705" width="28" style="189" customWidth="1"/>
    <col min="8706" max="8706" width="11.140625" style="189" bestFit="1" customWidth="1"/>
    <col min="8707" max="8707" width="13" style="189" customWidth="1"/>
    <col min="8708" max="8708" width="31.42578125" style="189" customWidth="1"/>
    <col min="8709" max="8709" width="12.42578125" style="189" bestFit="1" customWidth="1"/>
    <col min="8710" max="8710" width="10" style="189" bestFit="1" customWidth="1"/>
    <col min="8711" max="8960" width="9.140625" style="189"/>
    <col min="8961" max="8961" width="28" style="189" customWidth="1"/>
    <col min="8962" max="8962" width="11.140625" style="189" bestFit="1" customWidth="1"/>
    <col min="8963" max="8963" width="13" style="189" customWidth="1"/>
    <col min="8964" max="8964" width="31.42578125" style="189" customWidth="1"/>
    <col min="8965" max="8965" width="12.42578125" style="189" bestFit="1" customWidth="1"/>
    <col min="8966" max="8966" width="10" style="189" bestFit="1" customWidth="1"/>
    <col min="8967" max="9216" width="9.140625" style="189"/>
    <col min="9217" max="9217" width="28" style="189" customWidth="1"/>
    <col min="9218" max="9218" width="11.140625" style="189" bestFit="1" customWidth="1"/>
    <col min="9219" max="9219" width="13" style="189" customWidth="1"/>
    <col min="9220" max="9220" width="31.42578125" style="189" customWidth="1"/>
    <col min="9221" max="9221" width="12.42578125" style="189" bestFit="1" customWidth="1"/>
    <col min="9222" max="9222" width="10" style="189" bestFit="1" customWidth="1"/>
    <col min="9223" max="9472" width="9.140625" style="189"/>
    <col min="9473" max="9473" width="28" style="189" customWidth="1"/>
    <col min="9474" max="9474" width="11.140625" style="189" bestFit="1" customWidth="1"/>
    <col min="9475" max="9475" width="13" style="189" customWidth="1"/>
    <col min="9476" max="9476" width="31.42578125" style="189" customWidth="1"/>
    <col min="9477" max="9477" width="12.42578125" style="189" bestFit="1" customWidth="1"/>
    <col min="9478" max="9478" width="10" style="189" bestFit="1" customWidth="1"/>
    <col min="9479" max="9728" width="9.140625" style="189"/>
    <col min="9729" max="9729" width="28" style="189" customWidth="1"/>
    <col min="9730" max="9730" width="11.140625" style="189" bestFit="1" customWidth="1"/>
    <col min="9731" max="9731" width="13" style="189" customWidth="1"/>
    <col min="9732" max="9732" width="31.42578125" style="189" customWidth="1"/>
    <col min="9733" max="9733" width="12.42578125" style="189" bestFit="1" customWidth="1"/>
    <col min="9734" max="9734" width="10" style="189" bestFit="1" customWidth="1"/>
    <col min="9735" max="9984" width="9.140625" style="189"/>
    <col min="9985" max="9985" width="28" style="189" customWidth="1"/>
    <col min="9986" max="9986" width="11.140625" style="189" bestFit="1" customWidth="1"/>
    <col min="9987" max="9987" width="13" style="189" customWidth="1"/>
    <col min="9988" max="9988" width="31.42578125" style="189" customWidth="1"/>
    <col min="9989" max="9989" width="12.42578125" style="189" bestFit="1" customWidth="1"/>
    <col min="9990" max="9990" width="10" style="189" bestFit="1" customWidth="1"/>
    <col min="9991" max="10240" width="9.140625" style="189"/>
    <col min="10241" max="10241" width="28" style="189" customWidth="1"/>
    <col min="10242" max="10242" width="11.140625" style="189" bestFit="1" customWidth="1"/>
    <col min="10243" max="10243" width="13" style="189" customWidth="1"/>
    <col min="10244" max="10244" width="31.42578125" style="189" customWidth="1"/>
    <col min="10245" max="10245" width="12.42578125" style="189" bestFit="1" customWidth="1"/>
    <col min="10246" max="10246" width="10" style="189" bestFit="1" customWidth="1"/>
    <col min="10247" max="10496" width="9.140625" style="189"/>
    <col min="10497" max="10497" width="28" style="189" customWidth="1"/>
    <col min="10498" max="10498" width="11.140625" style="189" bestFit="1" customWidth="1"/>
    <col min="10499" max="10499" width="13" style="189" customWidth="1"/>
    <col min="10500" max="10500" width="31.42578125" style="189" customWidth="1"/>
    <col min="10501" max="10501" width="12.42578125" style="189" bestFit="1" customWidth="1"/>
    <col min="10502" max="10502" width="10" style="189" bestFit="1" customWidth="1"/>
    <col min="10503" max="10752" width="9.140625" style="189"/>
    <col min="10753" max="10753" width="28" style="189" customWidth="1"/>
    <col min="10754" max="10754" width="11.140625" style="189" bestFit="1" customWidth="1"/>
    <col min="10755" max="10755" width="13" style="189" customWidth="1"/>
    <col min="10756" max="10756" width="31.42578125" style="189" customWidth="1"/>
    <col min="10757" max="10757" width="12.42578125" style="189" bestFit="1" customWidth="1"/>
    <col min="10758" max="10758" width="10" style="189" bestFit="1" customWidth="1"/>
    <col min="10759" max="11008" width="9.140625" style="189"/>
    <col min="11009" max="11009" width="28" style="189" customWidth="1"/>
    <col min="11010" max="11010" width="11.140625" style="189" bestFit="1" customWidth="1"/>
    <col min="11011" max="11011" width="13" style="189" customWidth="1"/>
    <col min="11012" max="11012" width="31.42578125" style="189" customWidth="1"/>
    <col min="11013" max="11013" width="12.42578125" style="189" bestFit="1" customWidth="1"/>
    <col min="11014" max="11014" width="10" style="189" bestFit="1" customWidth="1"/>
    <col min="11015" max="11264" width="9.140625" style="189"/>
    <col min="11265" max="11265" width="28" style="189" customWidth="1"/>
    <col min="11266" max="11266" width="11.140625" style="189" bestFit="1" customWidth="1"/>
    <col min="11267" max="11267" width="13" style="189" customWidth="1"/>
    <col min="11268" max="11268" width="31.42578125" style="189" customWidth="1"/>
    <col min="11269" max="11269" width="12.42578125" style="189" bestFit="1" customWidth="1"/>
    <col min="11270" max="11270" width="10" style="189" bestFit="1" customWidth="1"/>
    <col min="11271" max="11520" width="9.140625" style="189"/>
    <col min="11521" max="11521" width="28" style="189" customWidth="1"/>
    <col min="11522" max="11522" width="11.140625" style="189" bestFit="1" customWidth="1"/>
    <col min="11523" max="11523" width="13" style="189" customWidth="1"/>
    <col min="11524" max="11524" width="31.42578125" style="189" customWidth="1"/>
    <col min="11525" max="11525" width="12.42578125" style="189" bestFit="1" customWidth="1"/>
    <col min="11526" max="11526" width="10" style="189" bestFit="1" customWidth="1"/>
    <col min="11527" max="11776" width="9.140625" style="189"/>
    <col min="11777" max="11777" width="28" style="189" customWidth="1"/>
    <col min="11778" max="11778" width="11.140625" style="189" bestFit="1" customWidth="1"/>
    <col min="11779" max="11779" width="13" style="189" customWidth="1"/>
    <col min="11780" max="11780" width="31.42578125" style="189" customWidth="1"/>
    <col min="11781" max="11781" width="12.42578125" style="189" bestFit="1" customWidth="1"/>
    <col min="11782" max="11782" width="10" style="189" bestFit="1" customWidth="1"/>
    <col min="11783" max="12032" width="9.140625" style="189"/>
    <col min="12033" max="12033" width="28" style="189" customWidth="1"/>
    <col min="12034" max="12034" width="11.140625" style="189" bestFit="1" customWidth="1"/>
    <col min="12035" max="12035" width="13" style="189" customWidth="1"/>
    <col min="12036" max="12036" width="31.42578125" style="189" customWidth="1"/>
    <col min="12037" max="12037" width="12.42578125" style="189" bestFit="1" customWidth="1"/>
    <col min="12038" max="12038" width="10" style="189" bestFit="1" customWidth="1"/>
    <col min="12039" max="12288" width="9.140625" style="189"/>
    <col min="12289" max="12289" width="28" style="189" customWidth="1"/>
    <col min="12290" max="12290" width="11.140625" style="189" bestFit="1" customWidth="1"/>
    <col min="12291" max="12291" width="13" style="189" customWidth="1"/>
    <col min="12292" max="12292" width="31.42578125" style="189" customWidth="1"/>
    <col min="12293" max="12293" width="12.42578125" style="189" bestFit="1" customWidth="1"/>
    <col min="12294" max="12294" width="10" style="189" bestFit="1" customWidth="1"/>
    <col min="12295" max="12544" width="9.140625" style="189"/>
    <col min="12545" max="12545" width="28" style="189" customWidth="1"/>
    <col min="12546" max="12546" width="11.140625" style="189" bestFit="1" customWidth="1"/>
    <col min="12547" max="12547" width="13" style="189" customWidth="1"/>
    <col min="12548" max="12548" width="31.42578125" style="189" customWidth="1"/>
    <col min="12549" max="12549" width="12.42578125" style="189" bestFit="1" customWidth="1"/>
    <col min="12550" max="12550" width="10" style="189" bestFit="1" customWidth="1"/>
    <col min="12551" max="12800" width="9.140625" style="189"/>
    <col min="12801" max="12801" width="28" style="189" customWidth="1"/>
    <col min="12802" max="12802" width="11.140625" style="189" bestFit="1" customWidth="1"/>
    <col min="12803" max="12803" width="13" style="189" customWidth="1"/>
    <col min="12804" max="12804" width="31.42578125" style="189" customWidth="1"/>
    <col min="12805" max="12805" width="12.42578125" style="189" bestFit="1" customWidth="1"/>
    <col min="12806" max="12806" width="10" style="189" bestFit="1" customWidth="1"/>
    <col min="12807" max="13056" width="9.140625" style="189"/>
    <col min="13057" max="13057" width="28" style="189" customWidth="1"/>
    <col min="13058" max="13058" width="11.140625" style="189" bestFit="1" customWidth="1"/>
    <col min="13059" max="13059" width="13" style="189" customWidth="1"/>
    <col min="13060" max="13060" width="31.42578125" style="189" customWidth="1"/>
    <col min="13061" max="13061" width="12.42578125" style="189" bestFit="1" customWidth="1"/>
    <col min="13062" max="13062" width="10" style="189" bestFit="1" customWidth="1"/>
    <col min="13063" max="13312" width="9.140625" style="189"/>
    <col min="13313" max="13313" width="28" style="189" customWidth="1"/>
    <col min="13314" max="13314" width="11.140625" style="189" bestFit="1" customWidth="1"/>
    <col min="13315" max="13315" width="13" style="189" customWidth="1"/>
    <col min="13316" max="13316" width="31.42578125" style="189" customWidth="1"/>
    <col min="13317" max="13317" width="12.42578125" style="189" bestFit="1" customWidth="1"/>
    <col min="13318" max="13318" width="10" style="189" bestFit="1" customWidth="1"/>
    <col min="13319" max="13568" width="9.140625" style="189"/>
    <col min="13569" max="13569" width="28" style="189" customWidth="1"/>
    <col min="13570" max="13570" width="11.140625" style="189" bestFit="1" customWidth="1"/>
    <col min="13571" max="13571" width="13" style="189" customWidth="1"/>
    <col min="13572" max="13572" width="31.42578125" style="189" customWidth="1"/>
    <col min="13573" max="13573" width="12.42578125" style="189" bestFit="1" customWidth="1"/>
    <col min="13574" max="13574" width="10" style="189" bestFit="1" customWidth="1"/>
    <col min="13575" max="13824" width="9.140625" style="189"/>
    <col min="13825" max="13825" width="28" style="189" customWidth="1"/>
    <col min="13826" max="13826" width="11.140625" style="189" bestFit="1" customWidth="1"/>
    <col min="13827" max="13827" width="13" style="189" customWidth="1"/>
    <col min="13828" max="13828" width="31.42578125" style="189" customWidth="1"/>
    <col min="13829" max="13829" width="12.42578125" style="189" bestFit="1" customWidth="1"/>
    <col min="13830" max="13830" width="10" style="189" bestFit="1" customWidth="1"/>
    <col min="13831" max="14080" width="9.140625" style="189"/>
    <col min="14081" max="14081" width="28" style="189" customWidth="1"/>
    <col min="14082" max="14082" width="11.140625" style="189" bestFit="1" customWidth="1"/>
    <col min="14083" max="14083" width="13" style="189" customWidth="1"/>
    <col min="14084" max="14084" width="31.42578125" style="189" customWidth="1"/>
    <col min="14085" max="14085" width="12.42578125" style="189" bestFit="1" customWidth="1"/>
    <col min="14086" max="14086" width="10" style="189" bestFit="1" customWidth="1"/>
    <col min="14087" max="14336" width="9.140625" style="189"/>
    <col min="14337" max="14337" width="28" style="189" customWidth="1"/>
    <col min="14338" max="14338" width="11.140625" style="189" bestFit="1" customWidth="1"/>
    <col min="14339" max="14339" width="13" style="189" customWidth="1"/>
    <col min="14340" max="14340" width="31.42578125" style="189" customWidth="1"/>
    <col min="14341" max="14341" width="12.42578125" style="189" bestFit="1" customWidth="1"/>
    <col min="14342" max="14342" width="10" style="189" bestFit="1" customWidth="1"/>
    <col min="14343" max="14592" width="9.140625" style="189"/>
    <col min="14593" max="14593" width="28" style="189" customWidth="1"/>
    <col min="14594" max="14594" width="11.140625" style="189" bestFit="1" customWidth="1"/>
    <col min="14595" max="14595" width="13" style="189" customWidth="1"/>
    <col min="14596" max="14596" width="31.42578125" style="189" customWidth="1"/>
    <col min="14597" max="14597" width="12.42578125" style="189" bestFit="1" customWidth="1"/>
    <col min="14598" max="14598" width="10" style="189" bestFit="1" customWidth="1"/>
    <col min="14599" max="14848" width="9.140625" style="189"/>
    <col min="14849" max="14849" width="28" style="189" customWidth="1"/>
    <col min="14850" max="14850" width="11.140625" style="189" bestFit="1" customWidth="1"/>
    <col min="14851" max="14851" width="13" style="189" customWidth="1"/>
    <col min="14852" max="14852" width="31.42578125" style="189" customWidth="1"/>
    <col min="14853" max="14853" width="12.42578125" style="189" bestFit="1" customWidth="1"/>
    <col min="14854" max="14854" width="10" style="189" bestFit="1" customWidth="1"/>
    <col min="14855" max="15104" width="9.140625" style="189"/>
    <col min="15105" max="15105" width="28" style="189" customWidth="1"/>
    <col min="15106" max="15106" width="11.140625" style="189" bestFit="1" customWidth="1"/>
    <col min="15107" max="15107" width="13" style="189" customWidth="1"/>
    <col min="15108" max="15108" width="31.42578125" style="189" customWidth="1"/>
    <col min="15109" max="15109" width="12.42578125" style="189" bestFit="1" customWidth="1"/>
    <col min="15110" max="15110" width="10" style="189" bestFit="1" customWidth="1"/>
    <col min="15111" max="15360" width="9.140625" style="189"/>
    <col min="15361" max="15361" width="28" style="189" customWidth="1"/>
    <col min="15362" max="15362" width="11.140625" style="189" bestFit="1" customWidth="1"/>
    <col min="15363" max="15363" width="13" style="189" customWidth="1"/>
    <col min="15364" max="15364" width="31.42578125" style="189" customWidth="1"/>
    <col min="15365" max="15365" width="12.42578125" style="189" bestFit="1" customWidth="1"/>
    <col min="15366" max="15366" width="10" style="189" bestFit="1" customWidth="1"/>
    <col min="15367" max="15616" width="9.140625" style="189"/>
    <col min="15617" max="15617" width="28" style="189" customWidth="1"/>
    <col min="15618" max="15618" width="11.140625" style="189" bestFit="1" customWidth="1"/>
    <col min="15619" max="15619" width="13" style="189" customWidth="1"/>
    <col min="15620" max="15620" width="31.42578125" style="189" customWidth="1"/>
    <col min="15621" max="15621" width="12.42578125" style="189" bestFit="1" customWidth="1"/>
    <col min="15622" max="15622" width="10" style="189" bestFit="1" customWidth="1"/>
    <col min="15623" max="15872" width="9.140625" style="189"/>
    <col min="15873" max="15873" width="28" style="189" customWidth="1"/>
    <col min="15874" max="15874" width="11.140625" style="189" bestFit="1" customWidth="1"/>
    <col min="15875" max="15875" width="13" style="189" customWidth="1"/>
    <col min="15876" max="15876" width="31.42578125" style="189" customWidth="1"/>
    <col min="15877" max="15877" width="12.42578125" style="189" bestFit="1" customWidth="1"/>
    <col min="15878" max="15878" width="10" style="189" bestFit="1" customWidth="1"/>
    <col min="15879" max="16128" width="9.140625" style="189"/>
    <col min="16129" max="16129" width="28" style="189" customWidth="1"/>
    <col min="16130" max="16130" width="11.140625" style="189" bestFit="1" customWidth="1"/>
    <col min="16131" max="16131" width="13" style="189" customWidth="1"/>
    <col min="16132" max="16132" width="31.42578125" style="189" customWidth="1"/>
    <col min="16133" max="16133" width="12.42578125" style="189" bestFit="1" customWidth="1"/>
    <col min="16134" max="16134" width="10" style="189" bestFit="1" customWidth="1"/>
    <col min="16135" max="16384" width="9.140625" style="189"/>
  </cols>
  <sheetData>
    <row r="2" spans="1:8">
      <c r="A2" s="188"/>
      <c r="F2" s="190" t="s">
        <v>941</v>
      </c>
    </row>
    <row r="3" spans="1:8" ht="25.15" customHeight="1">
      <c r="A3" s="262" t="s">
        <v>942</v>
      </c>
      <c r="D3" s="265" t="s">
        <v>943</v>
      </c>
    </row>
    <row r="4" spans="1:8" ht="52.15" customHeight="1">
      <c r="A4" s="262"/>
      <c r="D4" s="265"/>
    </row>
    <row r="5" spans="1:8">
      <c r="A5" s="263"/>
      <c r="B5" s="263"/>
      <c r="C5" s="263"/>
      <c r="D5" s="263"/>
      <c r="E5" s="263"/>
      <c r="F5" s="263"/>
    </row>
    <row r="6" spans="1:8">
      <c r="A6" s="191" t="s">
        <v>924</v>
      </c>
      <c r="B6" s="192"/>
      <c r="C6" s="193"/>
      <c r="D6" s="194"/>
      <c r="E6" s="195"/>
      <c r="F6" s="195"/>
    </row>
    <row r="7" spans="1:8">
      <c r="A7" s="196"/>
      <c r="B7" s="197"/>
      <c r="C7" s="198"/>
      <c r="D7" s="199"/>
      <c r="E7" s="200"/>
      <c r="F7" s="200"/>
    </row>
    <row r="8" spans="1:8" ht="15" customHeight="1">
      <c r="A8" s="260" t="s">
        <v>925</v>
      </c>
      <c r="B8" s="260" t="s">
        <v>926</v>
      </c>
      <c r="C8" s="260"/>
      <c r="D8" s="261" t="s">
        <v>950</v>
      </c>
      <c r="E8" s="261"/>
      <c r="F8" s="261"/>
    </row>
    <row r="9" spans="1:8" ht="28.5">
      <c r="A9" s="260"/>
      <c r="B9" s="260"/>
      <c r="C9" s="260"/>
      <c r="D9" s="202" t="s">
        <v>927</v>
      </c>
      <c r="E9" s="201" t="s">
        <v>928</v>
      </c>
      <c r="F9" s="201" t="s">
        <v>929</v>
      </c>
    </row>
    <row r="10" spans="1:8">
      <c r="A10" s="203" t="s">
        <v>930</v>
      </c>
      <c r="B10" s="204" t="s">
        <v>931</v>
      </c>
      <c r="C10" s="203" t="s">
        <v>932</v>
      </c>
      <c r="D10" s="205" t="s">
        <v>933</v>
      </c>
      <c r="E10" s="206" t="s">
        <v>934</v>
      </c>
      <c r="F10" s="206" t="s">
        <v>934</v>
      </c>
    </row>
    <row r="11" spans="1:8" ht="42.75">
      <c r="A11" s="207" t="s">
        <v>944</v>
      </c>
      <c r="B11" s="208">
        <f>0.26*'[1]załącznik nr1'!$L$294</f>
        <v>276016</v>
      </c>
      <c r="C11" s="209" t="s">
        <v>8</v>
      </c>
      <c r="D11" s="233">
        <v>0</v>
      </c>
      <c r="E11" s="234">
        <f>D11*B11</f>
        <v>0</v>
      </c>
      <c r="F11" s="234">
        <f>1.23*E11</f>
        <v>0</v>
      </c>
      <c r="H11" s="210"/>
    </row>
    <row r="12" spans="1:8" ht="42.75">
      <c r="A12" s="207" t="s">
        <v>949</v>
      </c>
      <c r="B12" s="208">
        <f>'[1]załącznik nr1'!$L$294-B11</f>
        <v>785584</v>
      </c>
      <c r="C12" s="209" t="s">
        <v>8</v>
      </c>
      <c r="D12" s="233">
        <v>0</v>
      </c>
      <c r="E12" s="234">
        <f t="shared" ref="E12" si="0">D12*B12</f>
        <v>0</v>
      </c>
      <c r="F12" s="234">
        <f t="shared" ref="F12" si="1">1.23*E12</f>
        <v>0</v>
      </c>
      <c r="H12" s="210"/>
    </row>
    <row r="13" spans="1:8" ht="15" customHeight="1">
      <c r="A13" s="264" t="s">
        <v>935</v>
      </c>
      <c r="B13" s="264"/>
      <c r="C13" s="264"/>
      <c r="D13" s="264"/>
      <c r="E13" s="235">
        <f>E12+E11</f>
        <v>0</v>
      </c>
      <c r="F13" s="235">
        <f>F12+F11</f>
        <v>0</v>
      </c>
    </row>
    <row r="14" spans="1:8">
      <c r="A14" s="198"/>
      <c r="B14" s="197"/>
      <c r="C14" s="198"/>
      <c r="D14" s="199"/>
      <c r="E14" s="200"/>
      <c r="F14" s="200"/>
    </row>
    <row r="15" spans="1:8">
      <c r="A15" s="191" t="s">
        <v>936</v>
      </c>
      <c r="B15" s="192"/>
      <c r="C15" s="193"/>
      <c r="D15" s="194"/>
      <c r="E15" s="195"/>
      <c r="F15" s="195"/>
    </row>
    <row r="16" spans="1:8">
      <c r="A16" s="196"/>
      <c r="B16" s="197"/>
      <c r="C16" s="198"/>
      <c r="D16" s="199"/>
      <c r="E16" s="200"/>
      <c r="F16" s="200"/>
    </row>
    <row r="17" spans="1:10" ht="15" customHeight="1">
      <c r="A17" s="260" t="s">
        <v>925</v>
      </c>
      <c r="B17" s="260" t="s">
        <v>926</v>
      </c>
      <c r="C17" s="260"/>
      <c r="D17" s="261" t="s">
        <v>950</v>
      </c>
      <c r="E17" s="261"/>
      <c r="F17" s="261"/>
    </row>
    <row r="18" spans="1:10" ht="28.5">
      <c r="A18" s="260"/>
      <c r="B18" s="260"/>
      <c r="C18" s="260"/>
      <c r="D18" s="202" t="s">
        <v>927</v>
      </c>
      <c r="E18" s="212" t="s">
        <v>928</v>
      </c>
      <c r="F18" s="201" t="s">
        <v>929</v>
      </c>
    </row>
    <row r="19" spans="1:10">
      <c r="A19" s="203" t="s">
        <v>930</v>
      </c>
      <c r="B19" s="204" t="s">
        <v>931</v>
      </c>
      <c r="C19" s="203" t="s">
        <v>932</v>
      </c>
      <c r="D19" s="205" t="s">
        <v>933</v>
      </c>
      <c r="E19" s="213" t="s">
        <v>934</v>
      </c>
      <c r="F19" s="206" t="s">
        <v>934</v>
      </c>
    </row>
    <row r="20" spans="1:10" ht="42.75">
      <c r="A20" s="207" t="s">
        <v>944</v>
      </c>
      <c r="B20" s="214">
        <f>0.7*'[1]załącznik nr1'!$L$295</f>
        <v>620550</v>
      </c>
      <c r="C20" s="209" t="s">
        <v>8</v>
      </c>
      <c r="D20" s="233">
        <v>0</v>
      </c>
      <c r="E20" s="236">
        <f>D20*B20</f>
        <v>0</v>
      </c>
      <c r="F20" s="234">
        <f>1.23*E20</f>
        <v>0</v>
      </c>
    </row>
    <row r="21" spans="1:10" ht="42.75">
      <c r="A21" s="207" t="s">
        <v>945</v>
      </c>
      <c r="B21" s="214">
        <f>'[1]załącznik nr1'!$L$295-B20</f>
        <v>265950</v>
      </c>
      <c r="C21" s="209" t="s">
        <v>8</v>
      </c>
      <c r="D21" s="233">
        <v>0</v>
      </c>
      <c r="E21" s="236">
        <f t="shared" ref="E21" si="2">D21*B21</f>
        <v>0</v>
      </c>
      <c r="F21" s="234">
        <f t="shared" ref="F21" si="3">1.23*E21</f>
        <v>0</v>
      </c>
    </row>
    <row r="22" spans="1:10" ht="15" customHeight="1">
      <c r="A22" s="264" t="s">
        <v>935</v>
      </c>
      <c r="B22" s="264"/>
      <c r="C22" s="264"/>
      <c r="D22" s="264"/>
      <c r="E22" s="237">
        <f>E21+E20</f>
        <v>0</v>
      </c>
      <c r="F22" s="235">
        <f>F21+F20</f>
        <v>0</v>
      </c>
    </row>
    <row r="23" spans="1:10">
      <c r="A23" s="215"/>
      <c r="B23" s="216"/>
      <c r="C23" s="215"/>
      <c r="D23" s="217"/>
      <c r="E23" s="218"/>
      <c r="F23" s="218"/>
    </row>
    <row r="24" spans="1:10">
      <c r="A24" s="191" t="s">
        <v>937</v>
      </c>
      <c r="B24" s="219"/>
      <c r="C24" s="220"/>
      <c r="D24" s="221"/>
      <c r="E24" s="222"/>
      <c r="F24" s="222"/>
    </row>
    <row r="25" spans="1:10">
      <c r="A25" s="198"/>
      <c r="B25" s="197"/>
      <c r="C25" s="198"/>
      <c r="D25" s="199"/>
      <c r="E25" s="200"/>
      <c r="F25" s="200"/>
    </row>
    <row r="26" spans="1:10" ht="15" customHeight="1">
      <c r="A26" s="260" t="s">
        <v>925</v>
      </c>
      <c r="B26" s="260" t="s">
        <v>926</v>
      </c>
      <c r="C26" s="260"/>
      <c r="D26" s="261" t="s">
        <v>950</v>
      </c>
      <c r="E26" s="261"/>
      <c r="F26" s="261"/>
    </row>
    <row r="27" spans="1:10" ht="28.5">
      <c r="A27" s="260"/>
      <c r="B27" s="260"/>
      <c r="C27" s="260"/>
      <c r="D27" s="202" t="s">
        <v>927</v>
      </c>
      <c r="E27" s="212" t="s">
        <v>928</v>
      </c>
      <c r="F27" s="201" t="s">
        <v>929</v>
      </c>
    </row>
    <row r="28" spans="1:10">
      <c r="A28" s="203" t="s">
        <v>930</v>
      </c>
      <c r="B28" s="204" t="s">
        <v>931</v>
      </c>
      <c r="C28" s="203" t="s">
        <v>932</v>
      </c>
      <c r="D28" s="205" t="s">
        <v>933</v>
      </c>
      <c r="E28" s="213" t="s">
        <v>934</v>
      </c>
      <c r="F28" s="206" t="s">
        <v>934</v>
      </c>
    </row>
    <row r="29" spans="1:10" ht="42.75">
      <c r="A29" s="207" t="s">
        <v>944</v>
      </c>
      <c r="B29" s="214">
        <f>0.2*'[1]załącznik nr1'!$L$296</f>
        <v>267725.8</v>
      </c>
      <c r="C29" s="209" t="s">
        <v>8</v>
      </c>
      <c r="D29" s="233">
        <v>0</v>
      </c>
      <c r="E29" s="236">
        <f>D29*B29</f>
        <v>0</v>
      </c>
      <c r="F29" s="234">
        <f>1.23*E29</f>
        <v>0</v>
      </c>
      <c r="J29" s="223"/>
    </row>
    <row r="30" spans="1:10" ht="42.75">
      <c r="A30" s="207" t="s">
        <v>945</v>
      </c>
      <c r="B30" s="214">
        <f>'[1]załącznik nr1'!$L$296-B29</f>
        <v>1070903.2</v>
      </c>
      <c r="C30" s="209" t="s">
        <v>8</v>
      </c>
      <c r="D30" s="233">
        <v>0</v>
      </c>
      <c r="E30" s="236">
        <f>D30*B30</f>
        <v>0</v>
      </c>
      <c r="F30" s="239">
        <f>1.23*E30</f>
        <v>0</v>
      </c>
      <c r="I30" s="211"/>
      <c r="J30" s="223"/>
    </row>
    <row r="31" spans="1:10" ht="15" customHeight="1">
      <c r="A31" s="264" t="s">
        <v>935</v>
      </c>
      <c r="B31" s="264"/>
      <c r="C31" s="264"/>
      <c r="D31" s="264"/>
      <c r="E31" s="237">
        <f>E30+E29</f>
        <v>0</v>
      </c>
      <c r="F31" s="240">
        <f>F30+F29</f>
        <v>0</v>
      </c>
      <c r="J31" s="223"/>
    </row>
    <row r="32" spans="1:10" ht="15" customHeight="1">
      <c r="A32" s="215"/>
      <c r="B32" s="215"/>
      <c r="C32" s="215"/>
      <c r="D32" s="215"/>
      <c r="E32" s="238"/>
      <c r="F32" s="238"/>
      <c r="J32" s="223"/>
    </row>
    <row r="33" spans="1:11">
      <c r="A33" s="191" t="s">
        <v>947</v>
      </c>
      <c r="B33" s="219"/>
      <c r="C33" s="220"/>
      <c r="D33" s="221"/>
      <c r="E33" s="222"/>
      <c r="F33" s="222"/>
    </row>
    <row r="34" spans="1:11">
      <c r="A34" s="198"/>
      <c r="B34" s="197"/>
      <c r="C34" s="198"/>
      <c r="D34" s="199"/>
      <c r="E34" s="200"/>
      <c r="F34" s="200"/>
      <c r="H34" s="241"/>
    </row>
    <row r="35" spans="1:11" ht="15" customHeight="1">
      <c r="A35" s="260" t="s">
        <v>925</v>
      </c>
      <c r="B35" s="260" t="s">
        <v>926</v>
      </c>
      <c r="C35" s="260"/>
      <c r="D35" s="261" t="s">
        <v>950</v>
      </c>
      <c r="E35" s="261"/>
      <c r="F35" s="261"/>
    </row>
    <row r="36" spans="1:11" ht="28.5">
      <c r="A36" s="260"/>
      <c r="B36" s="260"/>
      <c r="C36" s="260"/>
      <c r="D36" s="202" t="s">
        <v>927</v>
      </c>
      <c r="E36" s="212" t="s">
        <v>928</v>
      </c>
      <c r="F36" s="201" t="s">
        <v>929</v>
      </c>
    </row>
    <row r="37" spans="1:11">
      <c r="A37" s="203" t="s">
        <v>930</v>
      </c>
      <c r="B37" s="204" t="s">
        <v>931</v>
      </c>
      <c r="C37" s="203" t="s">
        <v>932</v>
      </c>
      <c r="D37" s="205" t="s">
        <v>933</v>
      </c>
      <c r="E37" s="213" t="s">
        <v>934</v>
      </c>
      <c r="F37" s="206" t="s">
        <v>934</v>
      </c>
    </row>
    <row r="38" spans="1:11" ht="28.5">
      <c r="A38" s="207" t="s">
        <v>948</v>
      </c>
      <c r="B38" s="214">
        <f>'[1]załącznik nr1'!$L$297</f>
        <v>9600</v>
      </c>
      <c r="C38" s="209" t="s">
        <v>8</v>
      </c>
      <c r="D38" s="233">
        <v>0</v>
      </c>
      <c r="E38" s="236">
        <f>D38*B38</f>
        <v>0</v>
      </c>
      <c r="F38" s="239">
        <f>1.23*E38</f>
        <v>0</v>
      </c>
      <c r="J38" s="223"/>
    </row>
    <row r="39" spans="1:11" ht="15" customHeight="1">
      <c r="A39" s="264" t="s">
        <v>935</v>
      </c>
      <c r="B39" s="264"/>
      <c r="C39" s="264"/>
      <c r="D39" s="264"/>
      <c r="E39" s="237">
        <f>E38</f>
        <v>0</v>
      </c>
      <c r="F39" s="240">
        <f>F38</f>
        <v>0</v>
      </c>
      <c r="J39" s="223"/>
    </row>
    <row r="40" spans="1:11">
      <c r="A40" s="198"/>
      <c r="B40" s="197"/>
      <c r="C40" s="198"/>
      <c r="D40" s="199"/>
      <c r="E40" s="224"/>
      <c r="F40" s="200"/>
      <c r="K40" s="225"/>
    </row>
    <row r="41" spans="1:11">
      <c r="A41" s="198"/>
      <c r="B41" s="197"/>
      <c r="C41" s="198"/>
      <c r="D41" s="199"/>
      <c r="E41" s="224"/>
      <c r="F41" s="200"/>
      <c r="K41" s="226"/>
    </row>
    <row r="42" spans="1:11" ht="66.599999999999994" customHeight="1">
      <c r="A42" s="227"/>
      <c r="B42" s="228"/>
      <c r="C42" s="227"/>
      <c r="D42" s="227"/>
      <c r="E42" s="266" t="s">
        <v>946</v>
      </c>
      <c r="F42" s="266"/>
    </row>
    <row r="43" spans="1:11">
      <c r="A43" s="230"/>
      <c r="B43" s="227"/>
      <c r="C43" s="227"/>
      <c r="D43" s="227"/>
      <c r="E43" s="231"/>
      <c r="F43" s="229"/>
    </row>
    <row r="44" spans="1:11">
      <c r="A44" s="229"/>
      <c r="B44" s="229"/>
      <c r="C44" s="229"/>
      <c r="D44" s="229"/>
      <c r="E44" s="229"/>
      <c r="F44" s="229"/>
    </row>
    <row r="45" spans="1:11">
      <c r="A45" s="232" t="s">
        <v>938</v>
      </c>
      <c r="B45" s="229"/>
      <c r="C45" s="229"/>
      <c r="D45" s="229"/>
      <c r="E45" s="229"/>
      <c r="F45" s="229"/>
    </row>
    <row r="46" spans="1:11">
      <c r="A46" s="229"/>
      <c r="B46" s="229"/>
      <c r="C46" s="229"/>
      <c r="D46" s="229"/>
      <c r="E46" s="229"/>
      <c r="F46" s="229"/>
    </row>
  </sheetData>
  <mergeCells count="20">
    <mergeCell ref="A31:D31"/>
    <mergeCell ref="E42:F42"/>
    <mergeCell ref="A35:A36"/>
    <mergeCell ref="B35:C36"/>
    <mergeCell ref="D35:F35"/>
    <mergeCell ref="A39:D39"/>
    <mergeCell ref="A26:A27"/>
    <mergeCell ref="B26:C27"/>
    <mergeCell ref="D26:F26"/>
    <mergeCell ref="A3:A4"/>
    <mergeCell ref="A5:F5"/>
    <mergeCell ref="A8:A9"/>
    <mergeCell ref="B8:C9"/>
    <mergeCell ref="D8:F8"/>
    <mergeCell ref="A13:D13"/>
    <mergeCell ref="D3:D4"/>
    <mergeCell ref="A17:A18"/>
    <mergeCell ref="B17:C18"/>
    <mergeCell ref="D17:F17"/>
    <mergeCell ref="A22:D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zał.1</vt:lpstr>
      <vt:lpstr>załącznik nr2</vt:lpstr>
      <vt:lpstr>zał.1!Obszar_wydruku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Grabowska Emilia</dc:creator>
  <cp:lastModifiedBy>Piotr Zając</cp:lastModifiedBy>
  <cp:lastPrinted>2021-04-29T09:55:56Z</cp:lastPrinted>
  <dcterms:created xsi:type="dcterms:W3CDTF">2017-11-13T09:44:41Z</dcterms:created>
  <dcterms:modified xsi:type="dcterms:W3CDTF">2025-03-18T09:50:35Z</dcterms:modified>
</cp:coreProperties>
</file>