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0" documentId="13_ncr:1_{F52F619A-0260-4B2D-93C8-1A8B30D77919}" xr6:coauthVersionLast="47" xr6:coauthVersionMax="47" xr10:uidLastSave="{00000000-0000-0000-0000-000000000000}"/>
  <bookViews>
    <workbookView xWindow="-120" yWindow="-120" windowWidth="29040" windowHeight="15720" activeTab="8" xr2:uid="{00000000-000D-0000-FFFF-FFFF00000000}"/>
  </bookViews>
  <sheets>
    <sheet name="Zadanie 1 " sheetId="3" r:id="rId1"/>
    <sheet name="Zadanie 2" sheetId="5" r:id="rId2"/>
    <sheet name="Zadanie 3" sheetId="6" r:id="rId3"/>
    <sheet name="Zadanie 4" sheetId="8" r:id="rId4"/>
    <sheet name="Zadanie 5" sheetId="9" r:id="rId5"/>
    <sheet name="Zadanie 6" sheetId="7" r:id="rId6"/>
    <sheet name="Zadanie 7 " sheetId="12" r:id="rId7"/>
    <sheet name="Zadanie 8" sheetId="13" r:id="rId8"/>
    <sheet name="Zadanie 9" sheetId="14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6" l="1"/>
  <c r="F8" i="13"/>
  <c r="H8" i="13" s="1"/>
  <c r="I8" i="13" s="1"/>
  <c r="F18" i="8"/>
  <c r="F7" i="14"/>
  <c r="H7" i="14" s="1"/>
  <c r="I7" i="14" s="1"/>
  <c r="F6" i="14"/>
  <c r="F7" i="13"/>
  <c r="H7" i="13" s="1"/>
  <c r="F6" i="13"/>
  <c r="F9" i="13" s="1"/>
  <c r="F8" i="14" l="1"/>
  <c r="H10" i="6"/>
  <c r="I10" i="6" s="1"/>
  <c r="H6" i="14"/>
  <c r="H8" i="14" s="1"/>
  <c r="H6" i="13"/>
  <c r="H9" i="13" s="1"/>
  <c r="I7" i="13"/>
  <c r="I6" i="14" l="1"/>
  <c r="I8" i="14" s="1"/>
  <c r="I6" i="13"/>
  <c r="I9" i="13" s="1"/>
  <c r="F6" i="12" l="1"/>
  <c r="F8" i="12" s="1"/>
  <c r="H6" i="12" l="1"/>
  <c r="H8" i="12" s="1"/>
  <c r="F21" i="5"/>
  <c r="H21" i="5" s="1"/>
  <c r="I21" i="5" s="1"/>
  <c r="F20" i="5"/>
  <c r="F19" i="5"/>
  <c r="H19" i="5" s="1"/>
  <c r="I19" i="5" s="1"/>
  <c r="I6" i="12" l="1"/>
  <c r="I8" i="12" s="1"/>
  <c r="H20" i="5"/>
  <c r="I20" i="5" s="1"/>
  <c r="F10" i="9" l="1"/>
  <c r="H10" i="9" s="1"/>
  <c r="I10" i="9" s="1"/>
  <c r="F9" i="9"/>
  <c r="F8" i="9"/>
  <c r="H8" i="9" s="1"/>
  <c r="F7" i="9"/>
  <c r="F11" i="9" s="1"/>
  <c r="F10" i="8"/>
  <c r="H10" i="8" s="1"/>
  <c r="I10" i="8" s="1"/>
  <c r="F8" i="8"/>
  <c r="H8" i="8" s="1"/>
  <c r="F9" i="8"/>
  <c r="H9" i="8" s="1"/>
  <c r="I9" i="8" s="1"/>
  <c r="H9" i="9" l="1"/>
  <c r="I9" i="9" s="1"/>
  <c r="I8" i="9"/>
  <c r="H7" i="9"/>
  <c r="H11" i="9" s="1"/>
  <c r="I8" i="8"/>
  <c r="I7" i="9" l="1"/>
  <c r="I11" i="9" s="1"/>
  <c r="H18" i="8" l="1"/>
  <c r="F17" i="8"/>
  <c r="H17" i="8" s="1"/>
  <c r="F16" i="8"/>
  <c r="F19" i="8" s="1"/>
  <c r="F11" i="8"/>
  <c r="H11" i="8" s="1"/>
  <c r="F7" i="8"/>
  <c r="F7" i="7"/>
  <c r="H7" i="7" s="1"/>
  <c r="H8" i="7" s="1"/>
  <c r="F8" i="6"/>
  <c r="H8" i="6" s="1"/>
  <c r="F15" i="5"/>
  <c r="H15" i="5" s="1"/>
  <c r="F16" i="5"/>
  <c r="H16" i="5" s="1"/>
  <c r="I16" i="5" s="1"/>
  <c r="F17" i="5"/>
  <c r="F18" i="5"/>
  <c r="H18" i="5" s="1"/>
  <c r="I18" i="5" s="1"/>
  <c r="F9" i="6"/>
  <c r="H9" i="6" s="1"/>
  <c r="F7" i="6"/>
  <c r="F8" i="5"/>
  <c r="H8" i="5" s="1"/>
  <c r="F10" i="3"/>
  <c r="H10" i="3" s="1"/>
  <c r="I10" i="3" s="1"/>
  <c r="H7" i="8" l="1"/>
  <c r="H12" i="8" s="1"/>
  <c r="F12" i="8"/>
  <c r="F21" i="8" s="1"/>
  <c r="F11" i="6"/>
  <c r="H17" i="5"/>
  <c r="I17" i="5" s="1"/>
  <c r="I15" i="5"/>
  <c r="I18" i="8"/>
  <c r="H16" i="8"/>
  <c r="H19" i="8" s="1"/>
  <c r="I11" i="8"/>
  <c r="I17" i="8"/>
  <c r="F8" i="7"/>
  <c r="I7" i="7"/>
  <c r="I8" i="7" s="1"/>
  <c r="I9" i="6"/>
  <c r="I8" i="6"/>
  <c r="H7" i="6"/>
  <c r="H11" i="6" s="1"/>
  <c r="I8" i="5"/>
  <c r="F9" i="3"/>
  <c r="H9" i="3" s="1"/>
  <c r="F8" i="3"/>
  <c r="H8" i="3" s="1"/>
  <c r="F14" i="5"/>
  <c r="F7" i="5"/>
  <c r="F12" i="3"/>
  <c r="F11" i="3"/>
  <c r="F13" i="3"/>
  <c r="H13" i="3" s="1"/>
  <c r="F14" i="3"/>
  <c r="F7" i="3"/>
  <c r="H21" i="8" l="1"/>
  <c r="I7" i="8"/>
  <c r="I12" i="8" s="1"/>
  <c r="F9" i="5"/>
  <c r="F22" i="5"/>
  <c r="H7" i="3"/>
  <c r="F15" i="3"/>
  <c r="H7" i="5"/>
  <c r="I16" i="8"/>
  <c r="I19" i="8" s="1"/>
  <c r="I7" i="6"/>
  <c r="I11" i="6" s="1"/>
  <c r="I9" i="3"/>
  <c r="I8" i="3"/>
  <c r="H14" i="5"/>
  <c r="H14" i="3"/>
  <c r="I14" i="3" s="1"/>
  <c r="I13" i="3"/>
  <c r="H11" i="3"/>
  <c r="H12" i="3"/>
  <c r="I12" i="3" s="1"/>
  <c r="I7" i="3"/>
  <c r="I21" i="8" l="1"/>
  <c r="F24" i="5"/>
  <c r="H9" i="5"/>
  <c r="H22" i="5"/>
  <c r="I22" i="5" s="1"/>
  <c r="H15" i="3"/>
  <c r="I7" i="5"/>
  <c r="I9" i="5" s="1"/>
  <c r="I11" i="3"/>
  <c r="I15" i="3" s="1"/>
  <c r="I14" i="5"/>
  <c r="H24" i="5" l="1"/>
  <c r="I24" i="5"/>
</calcChain>
</file>

<file path=xl/sharedStrings.xml><?xml version="1.0" encoding="utf-8"?>
<sst xmlns="http://schemas.openxmlformats.org/spreadsheetml/2006/main" count="375" uniqueCount="97">
  <si>
    <t>Razem</t>
  </si>
  <si>
    <t>1.</t>
  </si>
  <si>
    <t>10.</t>
  </si>
  <si>
    <t>6 + 8 = 9.</t>
  </si>
  <si>
    <t>6 x 7 = 8.</t>
  </si>
  <si>
    <t>7.</t>
  </si>
  <si>
    <t>4 x 5 = 6.</t>
  </si>
  <si>
    <t>5.</t>
  </si>
  <si>
    <t>4.</t>
  </si>
  <si>
    <t>3.</t>
  </si>
  <si>
    <t>Wartość VAT</t>
  </si>
  <si>
    <t>VAT %</t>
  </si>
  <si>
    <t>Wartość netto</t>
  </si>
  <si>
    <t>Cena netto</t>
  </si>
  <si>
    <t>szt.</t>
  </si>
  <si>
    <t>Producent/nazwa handlowa/                     nr katalogowy</t>
  </si>
  <si>
    <t>Wartość brutto</t>
  </si>
  <si>
    <t>Ilość</t>
  </si>
  <si>
    <t>J.m.</t>
  </si>
  <si>
    <t>Określenie przedmiotu zamówienia</t>
  </si>
  <si>
    <t>L.p.</t>
  </si>
  <si>
    <t>FORMULARZ  CENOWY</t>
  </si>
  <si>
    <t>szt</t>
  </si>
  <si>
    <t>2.</t>
  </si>
  <si>
    <t>Nazwa handlowa/  numer katalogowy oferowanego produktu/ producent</t>
  </si>
  <si>
    <t>Szacowana ilość w ciągu obowiązywania umowy</t>
  </si>
  <si>
    <t>j.m.</t>
  </si>
  <si>
    <t>Przedmiot zamówienia</t>
  </si>
  <si>
    <t>Lp.</t>
  </si>
  <si>
    <t>MATERIAŁY JEDNORAZOWE W FORMIE BANKU</t>
  </si>
  <si>
    <t>Producent/nazwa handlowa/ nr katalogowy</t>
  </si>
  <si>
    <t>8.</t>
  </si>
  <si>
    <t>9.</t>
  </si>
  <si>
    <t>Koszulka naczyniowa długa, zbrojona.                                    • Średnica wewnętrzna 0.088”, długość 80, 90 lub 100cm
 • Zakończenia: proste lub MP
 • Powłoka hydrofilna na dystalnym odcinku, wzmocnione podparcie proksymalne; dysytalna strefa elastyczna - 4cm; zbrojony spiralą ze stali nierdzewnej na całej długości.</t>
  </si>
  <si>
    <t>Cewnik o średnicy maksymalnej 5F lub 6F; dostępne długości 120/130cm (5F) oraz 105/125cm (6F); możliwe zakończenia SIM/BER/H1/SIM-V.</t>
  </si>
  <si>
    <t>Cewnik reperfuzyjny prosty o średnicy zewnętrznej 5F i średnica wewnętrzna .043" oraz długości 153cm;
• dystalne 60cm cewnika pokryte autorską powłoką hydrofilną; 
• wewnętrzna warstwa PTFE na całej długości 
• możliwość kształtowania końca dystalnego goracą parą - dołączony mandryn w zestawie; 
• Cewnik dedykowany do interwencji w odcinku M1 i M2;
• Zbrojone przewody wysokociśnieniowe z włącznikiem (typu Flow Switch) przepływu, o minimalnej średnicy wewnętrznej .110"; kalibrowane z pompą typu "Penumbra ENGINE"</t>
  </si>
  <si>
    <t>Cewnik aspiracyjny o proksymalnej średnicy zewnętrznej 6F; dystalna średnica wewnętrzna .068” lub .072" przy długości 132cm oraz .062" dla długości 138cm; 
• Cewnik krótszy zbudowany z przynajmniej 16 stref przejściowych, o różnym stopniu elastyczności; 
• odcinek dystalny pokryty ulepszoną powłoką hydrofilną; 
• wewnętrzna warstwa PTFE na całej długości 
• ściana wzmocniona proksymalnie spiralą ze stali nierdzewnej oraz potrójnym drutem NiTi; dystlanie - progresywny oplot NiTi 
• Zbrojone przewody wysokociśnieniowe z włącznikiem (typu Flow Switch) przepływu, o minimalnej średnicy wewnętrznej .110"; kalibrowane z pompą typu "Penumbra ENGINE"</t>
  </si>
  <si>
    <t>Cewnik aspiracyjny dystalny – długość robocza 160cm, średnica proksymalna zewnętrzna – 4,7F, dystalna wewnętrzna - .035”</t>
  </si>
  <si>
    <t>Mikrocewnik                                                                         • Średnica: wewn. - .025”; zewn. 2,6F
• Długość całkowita – 160 cm; jeden marker dystalny</t>
  </si>
  <si>
    <t>Urządzenie do mechanicznego udrażniania naczyń 
wewnątrzczaszkowych; przeznaczony do naczyń od 3mm średnicy, długość całkowita urządzenia – ok. 203cm; 
• długość części aspiracyjnej 26mm; średnica robocza – 4,5mm; 
• wyposażony w 5 znaczników</t>
  </si>
  <si>
    <t>Zadanie 1 -  Materiały do zabiegów naprawczych na tętnicach</t>
  </si>
  <si>
    <t>Stent do tętnic szyjnych 
• stent nitinolowy o strukturze plecionej
• dwuwartwowa konstrukcja z mikrosiateczką zapobiegającą mikroembolizacji
• bardzo małe komórki stentu uniemożliwiające uwalnianie się blaszki miażdżycowej o powierzchni 0,381 mm2
• zakres średnic:od 5 do 10 mm, zakres długości: 22 do 47mm
• stent w systemie RX , długość segmentu RX 25 cm
• wszystkie rozmiary stentu kompatybilne z koszulką 5 Fr
• system doprowadzający 143 cm, współpracuje z prowadnikiem 0,014”
• średnica zewnętrzna części proksymalnej 3.4 Fr, średnica zewnętrzna części dystalnej 5.2 Fr</t>
  </si>
  <si>
    <t>Prowadniki hydrofilne 
• średnice 0,018”, 0,020”, 0,025”, 0,032” 0,035”, 0.038”
• dostępne różne długości ściętej końcówki rdzenia (taper) 
short = 1 cm,  regular = 3 cm oraz long = 5 cm, 8 cm
• końcówka prosta, zagięta 45 stopni, typu J
• rdzeń nitinolowy zatopiony w poliuretanie, wykonany z jednego kawałka, z bardzo dobrą kontrola trakcji 1:1, odporny na odkształcenia i na załamanie struktury podłużnej
• w poliuretanie dodatkowo zatopione nitki wolframowe
• trwała powłoka hydrofilna na całej długości 
• atraumatyczna, miękka końcówka, z pamięcią kształtu 
• dostępne w wersji o standardowej sztywności, półsztywnej i sztywnej
Długość 180cm</t>
  </si>
  <si>
    <t xml:space="preserve">Prowadniki hydrofilne 
• średnice 0,018”, 0,020”, 0,025”, 0,032” 0,035”, 0.038”
• dostępne różne długości ściętej końcówki rdzenia (taper) 
short = 1 cm,  regular = 3 cm oraz long = 5 cm, 8 cm
• końcówka prosta, zagięta 45 stopni, typu J
• rdzeń nitinolowy zatopiony w poliuretanie, wykonany z jednego kawałka, z bardzo dobrą kontrola trakcji 1:1, odporny na odkształcenia i na załamanie struktury podłużnej
• w poliuretanie dodatkowo zatopione nitki wolframowe
• trwała powłoka hydrofilna na całej długości 
• atraumatyczna, miękka końcówka, z pamięcią kształtu 
• dostępne w wersji o standardowej sztywności, półsztywnej i sztywnej
Długość 260cm  </t>
  </si>
  <si>
    <t>Zamykacz naczyniowy                                                          • urządzenie do zamykania miejsca nakłucia tętnicy udowej po koszulkach o średnicach od 5 do 8 F, materiał wchłaniający się do 90 dni
• zbudowane z materiałów biowchłanialnych - polimerowa kotwica od strony światła naczynia i kolagen od strony przydanki połączone nicią.                                           Rozmiar do wyboru przez Zamawiającego.                   Opakowanie 10 szt.</t>
  </si>
  <si>
    <t>Zestaw do ucisku tętnicy promieniowej po punkcji
• opatrunek jednorazowy z punktowym uciskiem na miejsce nakłucia tętnicypromieniowej
• komora uciskowa wypełniana powietrzem ( nominalna objętość 13 ml,maksymalna 18 ml) , ściśle kontrolowana siła ucisku przez dopełnienie komory powietrzem lub upuszczanie powietrza z komory za pomocą strzykawki
• transparentny materiał pozwala na obserwację uciskanego miejsca i bezpieczną kontrolę hemostazy, czas utrzymania ok.2 h
• dostępny w rozmiarach standardowym i większym – large (opaska dłuższa o 5 cm).                                      Opakowanie 5 sztuk.</t>
  </si>
  <si>
    <t>Urządzenie o strukturze pozwalacjącej na uchwyceniu skrzepliny w części proksymalnej i zablokowaniu w częśći dystalnej za pomocą kosza.
Połączony trwale z popychaczem, całkowicie repozycjolowalny z możliwością ponownego złożenia.
Konstrukcja umożliwia przejście przez skrzep, przyciągniecie go do mikrocewnika i usunięcie z tętnicy.
Trzy wielkości urządzenia: 6.5x45, 5x37 i 5x22mm, możliwość pracy w naczyniu o średnicy 1.5-5 mm dla średnicy urządzenia 5 mm oraz 1.5-6.5 dla średnicy urządzenia 6.5mm.
Dostarczanie możliwe dowolnym mikrocewnikiem o świetle  0,021”. Elastyczny w dostawie – dopasowuje się do krętości naczyń.Trzy markery platynowe w części dystalnej, dwa markery platynowe w części proksymalnej, dodatkowe markery na "body" dla lepszej widoczności.</t>
  </si>
  <si>
    <t>System protekcji dystalnej typu filtr, wielkość porów 120um;
Filtr centralnie umiejscowiony na prowadniku, umocowany w sposób niezależny od prowadnika. Specjalne zabezpieczenie na prowadniku zapobiega przypadkowemu zsunięciu się kosza z prowadnika;
Możliwość zastosowania protekcji do tętnic o średnicy 3,25 do 7 mm (dla średnic 4-7mm dostępny jeden uniwersalny rozmiar);
Długość systemu &gt;/=190 cm 
Prowadnik ruchomy niezależny od systemu protekcji posiadający kilka stopni sztywności dla lepszego podparcia 
systemu (minimum 3).</t>
  </si>
  <si>
    <t>Stent samorozprężalny do tętnic szyjnych nitynolowy z systemem dostawczym typu monorail
- kompatybilny z cewnikiem prowadzącym 8F i koszulką 6F
- długości 20, 30 i 40 mm
- średnice: od 7 do 10 mm, dostępne także stenty taperowane
- dostępny stent o budowie zamknięto- i otwartokomórkowej.  Rozmiar do wyboru przez zamawiającego.</t>
  </si>
  <si>
    <t>Cewnik balonowy uniwersalny kompatybilny z prowadnikiem 0,018”
- RBP = 14atm, NP = 8 atm
- dostępne długości 20 - 200mm 
- min. 9 długości dla wszystkich średnic
- dostępne średnice 2,0 - 6,0mm (min 7 średnic, w tym średnica 5,5mm dla wszystkich długości)
- długość układu dostarczającego 90 i 150cm
- możliwość zastosowania introducera max 5F, a dla średnic 2-4mm – 4F
- bardzo krótki czas deflacji = 3,9 sekundy dla balonu 3/20
- pokrycie ułatwiające manewrowanie w wąskich i krętych naczyniach
- materiał balonu odporny na zadrapania i uszkodzenia podczas przechodzenia przez zwapniałe ciasne zmiany. Rozmiar do wyboru przez zamawiającego.</t>
  </si>
  <si>
    <t>Cewnik balonowy wielozadaniowy
- kompatybilny z prowadnikiem 0,035”
- dostępne średnice od 3,0 do 14mm
- dostępne długości: 20-40mm dla średnicy 3,0mm; 20 - 200 mm dla średnic od 4,0 do 7,0mm i 20- 80mm dla 
średnic 8 – 14mm, ponadto dla średnic 4,0; 5,0 i 6,0 mm dostępna dł. 250mm, 
- długość układu wprowadzającego 80 i 135cm
- możliwość zastosowania introduktora 5F dla średnic 3-6mm, 6F dla średnic 7-12 mm i 7F dla średnicy 14 mm
- NP 4-8atm RBP &gt; 7atm, a dla średnic 3,0 &gt; 27atm , dla rozmiaru 4/60 mm = 18 atm
- pokrycie ułatwiające manewrowanie w wąskich i krętych naczyniach
- materiał balonu odporny na zadrapania i uszkodzenia podczas przechodzenia przez zwapniałe ciasne zmiany. Rozmiar do wyboru przez zamawiającego.</t>
  </si>
  <si>
    <t>Prowadniki zabiegowe
- sterowalny prowadnik zabiegowy o średnicy 0,035” z taperowaną końcówką 0,025” o długości 17cm; długość
prowadnika od 190 do 300 cm, z powłoką ułatwiającą przejście przez zwężone obszary. Rozmiar do wyboru przez zamawiającego. Opakowanie 5 sztuk.</t>
  </si>
  <si>
    <t>Prowadniki zabiegowe 0.018”
- z hybrydowym rdzeniem - stal nierdzewna w części proksymalnej i z nitinol w części dystalnej
- końcówka prosta, kształtowalna typu Tip-to-core
- dostępne długości 210 oraz 300cm. Rozmiar do wyboru przez zamawiającego. Opakowanie 5 sztuk.</t>
  </si>
  <si>
    <t>Prowadniki zabiegowe 0.014” do naczyń krętych
- pokrycie hydrofilne na odcinku dystalnym
- końcówka prosta i typu J
- dostępne długości: 190 oraz 300 cm
- dostępne prowadniki z trzema wartościami obciążenia. Rozmiar do wyboru przez zamawiającego. Opakowanie 5 sztuk</t>
  </si>
  <si>
    <t>System dostawczy 
•  Mikrocewnik kompozytowy, proksymalnie zbrojony podwójnym oplotem, zachowujący niezniekształcone światło przy nawigacji w naczyniach mózgowych
•  Miękki, zaokrąglony, kształtowalny nad parą dystalny koniec cewnika
•  Pokrycie hydrofilne na zewnątrz cewnika
•  Średnica zewnętrzna max. 0,030”/0,034” lub  0,036”/0,040” dist/prox, światło 0,021” lub 0,027” na całej długości, długość robocza 150cm lub 160cm</t>
  </si>
  <si>
    <t>System dostawczy do stentu
•  Mikrocewnik o długości całkowitej 158 cm, kompatybilny z prowadnikiem maksymalnie 0,018, mikrocewnik o średnicy zewnętrznej 2,4/2,7F i średnicy wewnętrznej 0,021”, posiadający dwa markery odległe od siebie o 3cm, cewnik pokrywany hydrofilnie.
•  Mikrocewnik o długości całkowitej 135cm, kompatybilny z prowadnikiem maksymalnie 0,021, mikrocewnik o średnicy zewnętrznej 2,8F i średnicy wewnętrznej 0,027”, posiadający jeden dystalny marker, cewnik pokrywany hydrofilnie.</t>
  </si>
  <si>
    <t xml:space="preserve">Filtr przeciwzatorowy umożliwiający zastosowanie niezależnego prowadnika 0,014" lub 0,018". System dostarczający "rapid exchange" i "over the wire" do wyboru. Kompatybilny z cewnikiem prowadzącym 6F. Rozmiary koszyka filtra 3, 4, 5, 6, 7mm do naczyń od 2 do 7mm. System posiadający certyfikat CE do stosowania w tętnicach szyjnych, wieńcowych i obwodowych. </t>
  </si>
  <si>
    <t>System do mechanicznej trombektomii naczyń mózgowych
•  Urządzenie zaprojektowane parametrycznie, o strukturze tubularnej siatki z nitinolu o geometrii zamkniętych komórek
•  Komórki zachowujące niezmienioną wielkości niezależnie od średnicy naczynia
•  Urządzenie trwale połączone z popychaczem o długości 200 cm z możliwością całkowitego ponownego złożenia w naczyniu
•  Dostępne średnice: 4 i 6 mm; dostępne długości: 20, 24, 40 mm
•  na obwodzie urządzenia umieszczone 5 rzędów równomiernie rozmieszczonych markerów co 5 mm, 6 mm lub 10 mm i jeden marker na proksymalnym końcu
•  Odległość między dystalnym a proksymalnym markerem: 31, 37, 47, 50 mm.
•  System wprowadzany przez dowolny mikrocewnik o świetle minimum 0,021” lub max. 0,027” 
•  Wskazanie do stosowania: do przywracania przepływu krwi u pacjentów, u których doszło do udaru niedokrwiennego w wyniku zatoru dużego naczynia wewnątrzczaszkowego. Rozmiar do wyboru przez Zamawiającego.</t>
  </si>
  <si>
    <t>System dostępu udowego/radialnego                                            • Cewnik dostępu udowego/radialnego; średnica 
wewnętrzna 0.081''/0.096'';
• wykonane z laserowo ciętej rurki ze stali 
nierdzewnej typu "hypotube"; 
• dostępne długości dla mniejszego cewnika - 95, 
105, 115cm; dla większego 80, 90 lub 100cm. 
• dystalnie pokryte warstwą hydrofilną - 18cm (.081) 
lub 9 cm (.096); 
• elastyczna strefa dystalna - od 16cm w mniejszym 
cewniku i 4,5 cm w cewniku o większej średnicy</t>
  </si>
  <si>
    <t>Koszulka naczyniowa zbrojona / prowadząca / z markerem na końcu - z pokryciem hydrofilnym, do crossover, trudnych odejść tętnicy.
• koszulka o średnicy 5 - 8 Fr, długości: 45 cm lub 65 cm lub 90 cm
• kompatybilna z prowadnikiem 0,038”
• duża średnica wewnętrzna:                                                  - 0,076” (1,90 mm) dla 5 Fr,                                                   - 0,087” (2,20 mm) dla 6 Fr
 - 0,101” (2,50 mm) dla 7 Fr,                                                   - 0,115” (2,90 mm) dla 8 Fr   
• pokrycie hydrofilne na 5, 15 lub 35 dystalnych cm 
• zbrojona oplotem stalowym – duża odporność na zgięcia i załamania struktury podłużnej, brak owalizacji światła na zgięciu
• cała koszulka dobrze widoczna pod skopią, złoty marker 5 mm od końca dystalnego  
• atraumatyczne, gładkie przejście między koszulką a rozszerzaczem oraz stożkowato zakończona końcówka rozszerzacza 
• boczne ramię, na końcu dystalnym bocznego ramienia jednokierunkowy zawór i trójdrożny kranik umożliwiający przepłukanie koszulki lub podanie leku oraz zapewniający szczelność, intuicyjne przełączanie kranika w jedną z trzech możliwych pozycji - wyczuwalny, charakterystyczny klik
• silikonowa, hemostatyczna zastawka krzyżowa na końcu proksymalnym
• lejkowaty kształt przekroju podłużnego końca proksymalnego koszulki (tuż za zastawką).                                               Długość 45cm</t>
  </si>
  <si>
    <t xml:space="preserve">ZESTAW UDOWY (w zestawie koszulka, miniprowadnik, igła)
• koszulka wykonana z ETFE, średnice 4 – 9 Fr, długość 10 cm
• miniprowadnik o średnicy:  0,035”, 0,038” o długości 45 cm
z końcówką J i stalową igłą
• w zestawie atraumatyczny rozszerzacz, wykonany z polipropylenu, łączący się zatrzaskowo z koszulką, po wprowadzeniu zatrzask łatwo odłamywany jedną ręką
• atraumatyczne, gładkie przejście między koszulką a rozszerzaczem oraz stożkowato zakończona końcówka rozszerzacza 
• boczne ramię, na końcu dystalnym bocznego ramienia jednokierunkowy zawór i trójdrożny kranik umożliwiający przepłukanie  introducera lub podanie leku oraz zapewniający szczelność, intuicyjne przełączanie kranika w jedną z trzech możliwych pozycji - wyczuwalny, charakterystyczny klik
• silikonowa, hemostatyczna zastawka krzyżowa na końcu proksymalnym
• lejkowaty kształt przekroju podłużnego końca proksymalnego koszulki (tuż za zastawką) 
• ucho do szwu chirurgicznego.                                   Rozmiar do wyboru przez Zamawiającego.   
</t>
  </si>
  <si>
    <t>Koszulka naczyniowa zbrojona / prowadząca / z markerem na końcu - z pokryciem hydrofilnym, do crossover, trudnych odejść tętnicy.
• koszulka o średnicy 5 - 8 Fr, długości: 90 cm
• kompatybilna z prowadnikiem 0,038”
• duża średnica wewnętrzna:                                                  - 0,076” (1,90 mm) dla 5 Fr,                                                   - 0,087” (2,20 mm) dla 6 Fr
 - 0,101” (2,50 mm) dla 7 Fr,                                                   - 0,115” (2,90 mm) dla 8 Fr   
• pokrycie hydrofilne na 5, 15 lub 35 dystalnych cm 
• zbrojona oplotem stalowym – duża odporność na zgięcia i załamania struktury podłużnej, brak owalizacji światła na zgięciu
• cała koszulka dobrze widoczna pod skopią, złoty marker 5 mm od końca dystalnego  
• atraumatyczne, gładkie przejście między koszulką a rozszerzaczem oraz stożkowato zakończona końcówka rozszerzacza 
• boczne ramię, na końcu dystalnym bocznego ramienia jednokierunkowy zawór i trójdrożny kranik umożliwiający przepłukanie koszulki lub podanie leku oraz zapewniający szczelność, intuicyjne przełączanie kranika w jedną z trzech możliwych pozycji - wyczuwalny, charakterystyczny klik
• silikonowa, hemostatyczna zastawka krzyżowa na końcu proksymalnym
• lejkowaty kształt przekroju podłużnego końca proksymalnego koszulki (tuż za zastawką).                            Długość 90cm</t>
  </si>
  <si>
    <t>Introducer standard</t>
  </si>
  <si>
    <t xml:space="preserve">ZESTAW TRANSRADIALNY ( w zestawie koszulka, miniprowadnik, igła)                                                               • krótka koszulka wykonana z ETFE, średnice 4 – 6 Fr, długość 7 cm lub 10 cm
• w zestawie miniprowadnik 0,025”, 0,021” lub 0,018”  o długości 45 cm z prostą końcówką
• w zestawie atraumatyczny rozszerzacz, wykonany z polipropylenu, łączący się zatrzaskowo z koszulką, po wprowadzeniu zatrzask łatwo odłamywany jedną ręką
• atraumatyczne, gładkie przejście między koszulką a rozszerzaczem oraz stożkowato zakończona końcówka rozszerzacza 
• boczne ramię, na końcu dystalnym bocznego ramienia jednokierunkowy zawór i trójdrożny kranik umożliwiający przepłukanie  introducera lub podanie leku oraz zapewniający szczelność, intuicyjne przełączanie kranika w jedną z trzech możliwych pozycji - wyczuwalny, charakterystyczny klik
• silikonowa, hemostatyczna zastawka krzyżowa na końcu proksymalnym
• lejkowaty kształt przekroju podłużnego końca proksymalnego koszulki 
(tuż za zastawką) 
• ucho do szwu chirurgicznego
• Igła 22 G x 38 mm, 21G x 38 mm lub 20G x 38 mm. Rozmiar do wyboru przez Zamawiającego. </t>
  </si>
  <si>
    <t xml:space="preserve">Cewnik diagnostyczny do angiografii naczyń obwodowych i mózgowych 
• cewnik diagnostyczny selektywny / flush o średnicach 4, 5 Fr
• długości 65, 80, 90, 100, 110 lub 125 cm
• dwuwarstwowa cienka ściana poliuretanowa z PTFE z wewnętrzną warstwą utwardzoną nylonem
• zbrojony podwójnym oplotem stalowym, kontrola trakcji 1:1, wysoka odporność na załamanie struktury podłużnej
• miękka końcówka, atraumatyczna dla ściany naczynia (dystalne 2 cm bez zbrojenia)
• duże światło przy małej średnicy zewnętrznej:                       - dla 4 Fr = 0,041”/ 1.05 mm,                                                 - dla 5 Fr = 0,047” / 1.22 mm
• dobry przepływ kontrastu do 22 ml/sek , odporność na wysokie ciśnienia podania kontrastu do 1000 psi
• z otworami bocznymi lub bez, duży wybór krzywizn trzewnych oraz mózgowych.                                        Rozmiar do wyboru przez Zamawiającego.                    Opakowanie 5 sztuk.
</t>
  </si>
  <si>
    <t>Zadanie 7 - Zestaw do neuroradiologii</t>
  </si>
  <si>
    <t>Pojedyncza strzykawka do angiografii z kolcem do napełniania strzykawka 150 ml z kolcem do napełniania - 1200 PSI. Kompatybilne ze wstrzykiwaczem Angiomat Ilumena.</t>
  </si>
  <si>
    <t>Przewód elastyczny wysokociśnieniowy z adapterem 120cm. Kompatybilne ze wstrzykiwaczem Angiomat Ilumena.</t>
  </si>
  <si>
    <t>Zadanie 9 - Wkład do strzykawki</t>
  </si>
  <si>
    <t xml:space="preserve">Zadanie 8 - Strzykawki, zastawki hemodynamiczne, łacznik do strzykawki </t>
  </si>
  <si>
    <t>Strzykawka  
• Pojemność: 10ml; 20ml; 30ml; 60ml
• Strzykawka przeznaczona zarówno do wytwarzania ciśnienia jak i próżni
• Blokada podciśnienia, zapobiegająca zwolnieniu tłoka
• 4 (10ml i 20ml) albo 6 (30ml i 60ml) ustawień wartości 
podciśnienia
• Przezroczysty korpus wykonany z poliwęglanu
• Gumowe zakończenie tłoka
• Nakręcane końcówki męskie.                              Opakowanie 25 sztuk.                                                Rozmiar do wyboru przez Zamawiającego.</t>
  </si>
  <si>
    <t>Zastawka hemostatyczna, Y-konektor  
• Y-konektor o dużym świetle wewnętrznym 9F
• Wykonany z poliwęglanu
• Przezroczysty korpus umożliwia obserwację cieczy
• Posiada silikonową zastawkę.                               Opakowanie 25 sztuk.</t>
  </si>
  <si>
    <t>Zastawka hemostatyczna podwójny Y-konektor
• Podwójny Y-konektor o dużym świetle wewnętrznym 9F
• Wykonany z poliwęglanu
• Przezroczysty korpus umożliwia obserwację cieczy
• Posiada silikonową zastawkę
• Dedykowany do zabiegów techniką „kissing balloon”. Opakowanie 25 sztuk.</t>
  </si>
  <si>
    <t xml:space="preserve">Cewnik 
• cewnik do podawania środków diagnostycznych terapeutycznych, do aspiracji 
skrzepów i zatorów z układzie tętniczym naczyń mózgowych i obwodowych
• cewnik zbrojony na całej długości hybrydowo (spiralny oplot i plecione wzmocnienie)
• dystalny odcinek pokryty hydrofilnie
• rozmiary cewnika – 5F i 6F
• światło cewnika: 5F-.055”, 5F-.058”, 6F-.070”
• długość cewnika: 5F-115, 125 cm/ 5F-105, 115 cm /6F-115,125, 131 cm 
</t>
  </si>
  <si>
    <t xml:space="preserve">Cewnik prowadzący z balonem
• Cewnik zbrojony na całej długości hybrydowo (braid/coil)
• Długość dystalnej końcówki 1,5 mm średnica balonu 10 mm, długość balonu 10 mm 
• Średnica cewnika wewnętrzna/zewnętrzna 0.086’’/8.4F
• Długość cewnika: 95 cm
</t>
  </si>
  <si>
    <t>Mikrocewnik
• do zabiegów w naczyniach ukł. nerwowego, wieńcowych, obwodowych
• Długości cewnika: 150, 156 i 167 cm 
• 2 markery platynowe dla dł. 150 i 156 cm; 1 marker dla dł. 167cm
• cewnik zbrojony - w części proksymalnej oplot a w części dystalnej spirala, zbudowany 
z 7 segmentów dla dł. 150 cm 
• cewnik podwójnie zbrojony na całej długości – zbudowany z 8 segmentów dla dł. 156 
cm 
• pokrycie hydrofilne na długości 100 cm dla dł. 150 cm
• pokrycie hydrofilne na długości 110 cm dla dł. 156 cm
• krzywizny: prosta, 45⁰, 90◦, J 
• kompatybilny z DMSO
• profil proksymalnie/dystalnie – średnica wewnętrzna: 2.1F/1.6F-0.0165”; 2.4F/1.7F 0.017’’; 2.5F/2.0F-0.021’’; 3.1F/2.6F-0.027’’</t>
  </si>
  <si>
    <t xml:space="preserve">Mikroprowadnik do zabiegów neuroradiologicznych
• średnica zewnętrzna prowadnika: dystalna 0,012”, proksymalna 0,014”
• kształtowalny tip o dł. 1,4cm
• hybrydowa technologia - nitinol / stal nierdzewna
• końcówki cieniujące: 3 cm, 6 cm
• dostępne warianyty pokrycia hydrofilnego na część dystalnej na dł. 40 cm lub 97 cm
• część proksymalna szaftu zakończona końcówką dokującą umożliwiającą przedłużenie 
prowadnika do dł 313 cm 
• długość całkowita 200cm
• dwa warianty sztywności: Soft i Support </t>
  </si>
  <si>
    <t>Cewnik balonowy typu Rx do pre- i postdylatacji
- długość systemu 135cm
- dostępne średnice od 3 do 7,0 co 0,5 mm
- dostępne długości 15-40 mm
- ciśnienie NP 8 atm, RBP 14 atm
- kompatybilny z prowadnikiem 0,014".                          Rozmiar do wyboru przez zamawiającego.</t>
  </si>
  <si>
    <t>Zadanie 2 - Jednorazowy sprzęt do badań tętnicy I</t>
  </si>
  <si>
    <t>Zadanie 3 - Jednorazowy sprzęt do badań tętnicy II</t>
  </si>
  <si>
    <t>Zadanie 4 - Jednorazowy sprzęt do badań tętnicy III</t>
  </si>
  <si>
    <t>Zadanie 5 - Jednorazowy sprzęt do badań tętnicy IV</t>
  </si>
  <si>
    <t>Ilość miesięcy</t>
  </si>
  <si>
    <t>Bezolejowa pompa próżniowa, podświetlane miejsce na zbiornik aspiracyjny; max. możliwe podciśnienie apsiracji -29,2 inHg; 4-stopniowy ledowy wskaźnik siły ssania; kompatybilna z 1000ml zbiornikiem z elementem wychwytującym odsysane skrzepliny (plastikowa siatka); integralna część systemu do tromboaspiracji firmy Penumbra</t>
  </si>
  <si>
    <t>BEZPŁATNA DZIERŻAWA POMPY</t>
  </si>
  <si>
    <t>Ogółem</t>
  </si>
  <si>
    <t>Załacznik 2.1 do SWZ</t>
  </si>
  <si>
    <t>Załacznik nr 2.2 do SWZ</t>
  </si>
  <si>
    <t>Załacznik 2.3 do SWZ</t>
  </si>
  <si>
    <t>Załacznik 2.4 do SWZ</t>
  </si>
  <si>
    <t>Załacznik 2.5 do SWZ</t>
  </si>
  <si>
    <t>Zaqłacznik 2.6 do SWZ</t>
  </si>
  <si>
    <t>Zadanie 6 - System do mechanicznej trombektomii naczyń mózgowych</t>
  </si>
  <si>
    <t>Zestaw do neuroradiologii
1. rękawiczki operacyjne, bezpudowe - F 7 ;7,5 ;2 szt
2. fartuch chirurgiczny XL , wykonany z trójwarstwowej włokniny
typu SMS o gram. min. 44,2 g/M2, rękaw zakończony niepalącymi elastycznymi mankietami o dł. min. 7 cm. zapięcie pod szyję na rzep. troki złączone kartonikiem w sposób umożliwiający samodzielną aplikację. 2 szt
3. kleszczyki do gazików szare z polikarbonatu, proste , dł 20 cm; 2 szt
4. serweta zabiegowa w rozmiarze 240 x 380 Cm, wykonana z trójwarstwowej włókniny SMS z przezroczystymi foliowymi wstawkami z obu stron w rozmiarze 60 x 380 cm umożliwiające  jałowe zabezpieczenie pulpitu sterowniczego. Obłożenie musi posiadać 4 otwory otoczone taśmą lepią, stanowiące dojście do pachwin i tętnic promieniowych. 2 otwory na tt. udowe o śr. 12 cm  oraz 2 otwory na tt. promieniowe w kształCie elipsy w rozmiarze 7 x 12 cm otoczone folią lepią wchodzącą w światło otworu o śr. samego otworu 4x 6 cm. dookoła otworów wzmocniona warstwa wysoko chłonna w rozmiarze 140 x 150 cm
5. podkład pod pacjenta pod foliowy 40 x 60 cm
6. worek 1 komorowy z taśmą lepią 40 x 38 cm
7. chusta 157 x 178 cm z paskiem leśnym. chusta z tkaniny typu SMS, pasek lipny umieszczony na krótszym boku chusty, warstwa wysoko chłonna o wym. 81 x 61 cm oraz uchwyt do zamocowania drenów w postaci 4 otworow
8. powłoka ochronna 140 x 140 cm typu czepek
9. powłoką ochronna 85 x 90 cm typu torba
10. powłoka ochronna 90 x 90 cm typu czepek
11. chusta 150 x 170 cm 2 warstwowa
12. skalpel bezpieczny F 11 z przyciskiem uniemożliwiający zakłucie , blokada ostrza w pozycji bezpiecznej . Zgodnie z dyrektywą 2010/32/UE
13. igła bezpieczna 1,20 x 40 mm, 18 G, 2 szt
14. igła bezpieczna 0,70 x 40 mm, 22 G
15. kleszczyki Mosquito proste, metalowe
16. kompresy 10 x 10 cm, 8 warstwowe - 50 szt 
17. miska plastikowa na prowadnik o pojemności 2500 ml z uchwytami uniemożliwiającymi wysunięcie się prowadnika
18. miska 250 ml z miarką , przezroczysta
19. miska 250 ml z miarką , niebieska nietransparentna
20. miska 500 ml, niebieska nietrnsparentna
21. nerka niebieska nietransparentna poj. 700 ml
22. strzykawka 3 częściowa 20 ml, przezroczysta
23. strzykawka 3 częściowa 20 ml, LL, 2 szt
24. strzykawka 3 częściowa 10 ml , LL
25. strzykawka 3 częściowa10 ml
26. strzykawka 3 częściowa 5 ml LL
27.  strzykawka 3 częściowa 2 ml, LL
28. aplikator do długotrwałego pobierania leków z opakowań zbiorczych typu mini spike
29. chust 152 x 152 cm z nieprzemakalnego laminatu z powłoką typu spunbond ze splotem diamentowym wysokiej gęstości , wzmocniona po całości służącą do zawinięcia zestawu. Opakowanie handlowe zazawierające 3 sztuki.</t>
  </si>
  <si>
    <t>Załacznik 2.7 do SWZ</t>
  </si>
  <si>
    <t>Załacznik 2.8 do SWZ</t>
  </si>
  <si>
    <t>Załacznik 2.9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</si>
</sst>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8"/>
      <color indexed="8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7"/>
      <color indexed="8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7.5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medium">
        <color indexed="8"/>
      </right>
      <top/>
      <bottom style="thin">
        <color indexed="9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9"/>
      </bottom>
      <diagonal/>
    </border>
    <border>
      <left style="medium">
        <color indexed="8"/>
      </left>
      <right style="thin">
        <color indexed="9"/>
      </right>
      <top/>
      <bottom style="thin">
        <color indexed="9"/>
      </bottom>
      <diagonal/>
    </border>
    <border>
      <left/>
      <right style="medium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2" fillId="0" borderId="2" xfId="0" applyFont="1" applyBorder="1" applyAlignment="1">
      <alignment horizontal="center"/>
    </xf>
    <xf numFmtId="49" fontId="1" fillId="3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wrapText="1"/>
    </xf>
    <xf numFmtId="0" fontId="2" fillId="0" borderId="6" xfId="0" applyFont="1" applyBorder="1" applyAlignment="1">
      <alignment horizontal="center"/>
    </xf>
    <xf numFmtId="0" fontId="1" fillId="2" borderId="6" xfId="0" applyFont="1" applyFill="1" applyBorder="1" applyAlignment="1">
      <alignment horizontal="center" wrapText="1"/>
    </xf>
    <xf numFmtId="0" fontId="2" fillId="0" borderId="7" xfId="0" applyFont="1" applyBorder="1" applyAlignment="1">
      <alignment horizontal="center"/>
    </xf>
    <xf numFmtId="4" fontId="1" fillId="3" borderId="10" xfId="0" applyNumberFormat="1" applyFont="1" applyFill="1" applyBorder="1" applyAlignment="1">
      <alignment horizontal="right" vertical="center"/>
    </xf>
    <xf numFmtId="2" fontId="1" fillId="0" borderId="11" xfId="0" applyNumberFormat="1" applyFont="1" applyBorder="1" applyAlignment="1">
      <alignment horizontal="center"/>
    </xf>
    <xf numFmtId="0" fontId="2" fillId="0" borderId="12" xfId="0" applyFont="1" applyBorder="1"/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center" vertical="center"/>
    </xf>
    <xf numFmtId="4" fontId="2" fillId="2" borderId="4" xfId="0" applyNumberFormat="1" applyFont="1" applyFill="1" applyBorder="1" applyAlignment="1">
      <alignment horizontal="right" vertical="center"/>
    </xf>
    <xf numFmtId="3" fontId="3" fillId="2" borderId="4" xfId="0" applyNumberFormat="1" applyFont="1" applyFill="1" applyBorder="1" applyAlignment="1">
      <alignment horizontal="center" vertical="center"/>
    </xf>
    <xf numFmtId="9" fontId="2" fillId="2" borderId="4" xfId="0" applyNumberFormat="1" applyFont="1" applyFill="1" applyBorder="1" applyAlignment="1">
      <alignment horizontal="center" vertical="center"/>
    </xf>
    <xf numFmtId="49" fontId="1" fillId="3" borderId="5" xfId="0" applyNumberFormat="1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top" wrapText="1"/>
    </xf>
    <xf numFmtId="4" fontId="1" fillId="3" borderId="9" xfId="0" applyNumberFormat="1" applyFont="1" applyFill="1" applyBorder="1" applyAlignment="1">
      <alignment horizontal="right" vertical="center"/>
    </xf>
    <xf numFmtId="9" fontId="3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wrapText="1"/>
    </xf>
    <xf numFmtId="0" fontId="0" fillId="0" borderId="4" xfId="0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top" wrapText="1"/>
    </xf>
    <xf numFmtId="49" fontId="1" fillId="3" borderId="16" xfId="0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right" vertical="center"/>
    </xf>
    <xf numFmtId="9" fontId="3" fillId="2" borderId="4" xfId="0" applyNumberFormat="1" applyFont="1" applyFill="1" applyBorder="1" applyAlignment="1">
      <alignment horizontal="center" vertical="center"/>
    </xf>
    <xf numFmtId="2" fontId="3" fillId="2" borderId="4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3" fontId="2" fillId="2" borderId="5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right" vertical="center"/>
    </xf>
    <xf numFmtId="4" fontId="2" fillId="2" borderId="5" xfId="0" applyNumberFormat="1" applyFont="1" applyFill="1" applyBorder="1" applyAlignment="1">
      <alignment horizontal="right" vertical="center"/>
    </xf>
    <xf numFmtId="9" fontId="2" fillId="2" borderId="5" xfId="0" applyNumberFormat="1" applyFont="1" applyFill="1" applyBorder="1" applyAlignment="1">
      <alignment horizontal="center" vertical="center"/>
    </xf>
    <xf numFmtId="3" fontId="2" fillId="2" borderId="4" xfId="0" applyNumberFormat="1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9" fontId="3" fillId="2" borderId="15" xfId="0" applyNumberFormat="1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4" fontId="3" fillId="2" borderId="15" xfId="0" applyNumberFormat="1" applyFont="1" applyFill="1" applyBorder="1" applyAlignment="1">
      <alignment horizontal="right" vertical="center"/>
    </xf>
    <xf numFmtId="0" fontId="2" fillId="2" borderId="15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8" fillId="0" borderId="0" xfId="0" applyFont="1"/>
    <xf numFmtId="9" fontId="2" fillId="2" borderId="22" xfId="0" applyNumberFormat="1" applyFont="1" applyFill="1" applyBorder="1" applyAlignment="1">
      <alignment horizontal="center" vertical="center"/>
    </xf>
    <xf numFmtId="4" fontId="2" fillId="2" borderId="22" xfId="0" applyNumberFormat="1" applyFont="1" applyFill="1" applyBorder="1" applyAlignment="1">
      <alignment horizontal="right" vertical="center"/>
    </xf>
    <xf numFmtId="0" fontId="3" fillId="2" borderId="15" xfId="0" applyFont="1" applyFill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2" fillId="2" borderId="4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7" fillId="0" borderId="1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9" fontId="3" fillId="0" borderId="15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6" fillId="0" borderId="0" xfId="0" applyFont="1"/>
    <xf numFmtId="0" fontId="0" fillId="0" borderId="23" xfId="0" applyBorder="1" applyAlignment="1">
      <alignment horizontal="center" vertical="center"/>
    </xf>
    <xf numFmtId="4" fontId="1" fillId="3" borderId="24" xfId="0" applyNumberFormat="1" applyFont="1" applyFill="1" applyBorder="1" applyAlignment="1">
      <alignment horizontal="center" vertical="center"/>
    </xf>
    <xf numFmtId="4" fontId="1" fillId="3" borderId="25" xfId="0" applyNumberFormat="1" applyFont="1" applyFill="1" applyBorder="1" applyAlignment="1">
      <alignment horizontal="center" vertical="center"/>
    </xf>
    <xf numFmtId="4" fontId="1" fillId="3" borderId="26" xfId="0" applyNumberFormat="1" applyFont="1" applyFill="1" applyBorder="1" applyAlignment="1">
      <alignment horizontal="right" vertical="center"/>
    </xf>
    <xf numFmtId="4" fontId="1" fillId="3" borderId="27" xfId="0" applyNumberFormat="1" applyFont="1" applyFill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49" fontId="4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49" fontId="1" fillId="3" borderId="8" xfId="0" applyNumberFormat="1" applyFont="1" applyFill="1" applyBorder="1" applyAlignment="1">
      <alignment horizontal="right" vertical="center"/>
    </xf>
    <xf numFmtId="4" fontId="1" fillId="3" borderId="9" xfId="0" applyNumberFormat="1" applyFont="1" applyFill="1" applyBorder="1" applyAlignment="1">
      <alignment horizontal="right" vertical="center"/>
    </xf>
    <xf numFmtId="4" fontId="1" fillId="3" borderId="17" xfId="0" applyNumberFormat="1" applyFont="1" applyFill="1" applyBorder="1" applyAlignment="1">
      <alignment horizontal="center" vertical="center"/>
    </xf>
    <xf numFmtId="4" fontId="1" fillId="3" borderId="18" xfId="0" applyNumberFormat="1" applyFont="1" applyFill="1" applyBorder="1" applyAlignment="1">
      <alignment horizontal="center" vertical="center"/>
    </xf>
    <xf numFmtId="4" fontId="1" fillId="3" borderId="19" xfId="0" applyNumberFormat="1" applyFont="1" applyFill="1" applyBorder="1" applyAlignment="1">
      <alignment horizontal="center" vertical="center"/>
    </xf>
    <xf numFmtId="4" fontId="1" fillId="3" borderId="20" xfId="0" applyNumberFormat="1" applyFont="1" applyFill="1" applyBorder="1" applyAlignment="1">
      <alignment horizontal="right" vertical="center"/>
    </xf>
    <xf numFmtId="4" fontId="1" fillId="3" borderId="21" xfId="0" applyNumberFormat="1" applyFont="1" applyFill="1" applyBorder="1" applyAlignment="1">
      <alignment horizontal="right" vertical="center"/>
    </xf>
    <xf numFmtId="4" fontId="1" fillId="3" borderId="14" xfId="0" applyNumberFormat="1" applyFont="1" applyFill="1" applyBorder="1" applyAlignment="1">
      <alignment horizontal="center" vertical="center"/>
    </xf>
    <xf numFmtId="4" fontId="1" fillId="3" borderId="13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9" fontId="3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1" fontId="3" fillId="0" borderId="23" xfId="0" applyNumberFormat="1" applyFont="1" applyBorder="1" applyAlignment="1">
      <alignment horizontal="center" vertical="center"/>
    </xf>
    <xf numFmtId="0" fontId="3" fillId="0" borderId="17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9" fillId="0" borderId="0" xfId="0" applyFont="1"/>
    <xf numFmtId="0" fontId="1" fillId="0" borderId="3" xfId="0" applyFont="1" applyBorder="1" applyAlignment="1">
      <alignment horizontal="center"/>
    </xf>
    <xf numFmtId="4" fontId="10" fillId="3" borderId="4" xfId="0" applyNumberFormat="1" applyFont="1" applyFill="1" applyBorder="1" applyAlignment="1">
      <alignment horizontal="center" vertical="center"/>
    </xf>
    <xf numFmtId="4" fontId="10" fillId="3" borderId="4" xfId="0" applyNumberFormat="1" applyFont="1" applyFill="1" applyBorder="1" applyAlignment="1">
      <alignment horizontal="center" vertical="center" wrapText="1"/>
    </xf>
    <xf numFmtId="0" fontId="11" fillId="0" borderId="0" xfId="0" applyFont="1"/>
    <xf numFmtId="4" fontId="3" fillId="0" borderId="15" xfId="0" applyNumberFormat="1" applyFont="1" applyBorder="1" applyAlignment="1">
      <alignment horizontal="right" vertical="center"/>
    </xf>
    <xf numFmtId="4" fontId="3" fillId="0" borderId="4" xfId="0" applyNumberFormat="1" applyFont="1" applyBorder="1" applyAlignment="1">
      <alignment horizontal="right" vertical="center"/>
    </xf>
    <xf numFmtId="0" fontId="3" fillId="0" borderId="1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2" fillId="0" borderId="29" xfId="0" applyFont="1" applyBorder="1" applyAlignment="1">
      <alignment horizontal="center"/>
    </xf>
    <xf numFmtId="3" fontId="2" fillId="2" borderId="15" xfId="0" applyNumberFormat="1" applyFont="1" applyFill="1" applyBorder="1" applyAlignment="1">
      <alignment horizontal="center" vertical="center" wrapText="1"/>
    </xf>
    <xf numFmtId="0" fontId="6" fillId="4" borderId="26" xfId="0" applyFont="1" applyFill="1" applyBorder="1" applyAlignment="1">
      <alignment horizontal="right" vertical="center"/>
    </xf>
    <xf numFmtId="0" fontId="6" fillId="4" borderId="27" xfId="0" applyFont="1" applyFill="1" applyBorder="1" applyAlignment="1">
      <alignment horizontal="right" vertical="center"/>
    </xf>
    <xf numFmtId="4" fontId="6" fillId="4" borderId="27" xfId="0" applyNumberFormat="1" applyFont="1" applyFill="1" applyBorder="1" applyAlignment="1">
      <alignment vertical="center"/>
    </xf>
    <xf numFmtId="4" fontId="6" fillId="4" borderId="28" xfId="0" applyNumberFormat="1" applyFont="1" applyFill="1" applyBorder="1" applyAlignment="1">
      <alignment vertical="center"/>
    </xf>
    <xf numFmtId="49" fontId="1" fillId="4" borderId="26" xfId="0" applyNumberFormat="1" applyFont="1" applyFill="1" applyBorder="1" applyAlignment="1">
      <alignment horizontal="right" vertical="center"/>
    </xf>
    <xf numFmtId="4" fontId="1" fillId="4" borderId="27" xfId="0" applyNumberFormat="1" applyFont="1" applyFill="1" applyBorder="1" applyAlignment="1">
      <alignment horizontal="right" vertical="center"/>
    </xf>
    <xf numFmtId="4" fontId="1" fillId="4" borderId="9" xfId="0" applyNumberFormat="1" applyFont="1" applyFill="1" applyBorder="1" applyAlignment="1">
      <alignment horizontal="right" vertical="center"/>
    </xf>
    <xf numFmtId="4" fontId="1" fillId="4" borderId="10" xfId="0" applyNumberFormat="1" applyFont="1" applyFill="1" applyBorder="1" applyAlignment="1">
      <alignment horizontal="right" vertical="center"/>
    </xf>
    <xf numFmtId="4" fontId="1" fillId="4" borderId="28" xfId="0" applyNumberFormat="1" applyFont="1" applyFill="1" applyBorder="1" applyAlignment="1">
      <alignment horizontal="right" vertical="center"/>
    </xf>
    <xf numFmtId="2" fontId="1" fillId="0" borderId="30" xfId="0" applyNumberFormat="1" applyFont="1" applyBorder="1" applyAlignment="1">
      <alignment horizontal="center"/>
    </xf>
    <xf numFmtId="0" fontId="2" fillId="0" borderId="31" xfId="0" applyFont="1" applyBorder="1"/>
    <xf numFmtId="4" fontId="1" fillId="4" borderId="20" xfId="0" applyNumberFormat="1" applyFont="1" applyFill="1" applyBorder="1" applyAlignment="1">
      <alignment horizontal="right" vertical="center"/>
    </xf>
    <xf numFmtId="4" fontId="1" fillId="4" borderId="21" xfId="0" applyNumberFormat="1" applyFont="1" applyFill="1" applyBorder="1" applyAlignment="1">
      <alignment horizontal="right" vertical="center"/>
    </xf>
    <xf numFmtId="0" fontId="5" fillId="0" borderId="30" xfId="0" applyFont="1" applyBorder="1" applyAlignment="1">
      <alignment horizontal="right"/>
    </xf>
    <xf numFmtId="0" fontId="3" fillId="2" borderId="15" xfId="0" applyFont="1" applyFill="1" applyBorder="1" applyAlignment="1">
      <alignment vertical="center" wrapText="1"/>
    </xf>
    <xf numFmtId="0" fontId="3" fillId="2" borderId="15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2" fontId="3" fillId="2" borderId="15" xfId="0" applyNumberFormat="1" applyFont="1" applyFill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5" fillId="4" borderId="26" xfId="0" applyFont="1" applyFill="1" applyBorder="1" applyAlignment="1">
      <alignment horizontal="right" vertical="center"/>
    </xf>
    <xf numFmtId="0" fontId="5" fillId="4" borderId="27" xfId="0" applyFont="1" applyFill="1" applyBorder="1" applyAlignment="1">
      <alignment horizontal="right" vertical="center"/>
    </xf>
    <xf numFmtId="4" fontId="5" fillId="4" borderId="28" xfId="0" applyNumberFormat="1" applyFont="1" applyFill="1" applyBorder="1" applyAlignment="1">
      <alignment vertical="center"/>
    </xf>
    <xf numFmtId="49" fontId="1" fillId="4" borderId="8" xfId="0" applyNumberFormat="1" applyFont="1" applyFill="1" applyBorder="1" applyAlignment="1">
      <alignment horizontal="right" vertical="center"/>
    </xf>
    <xf numFmtId="4" fontId="1" fillId="4" borderId="9" xfId="0" applyNumberFormat="1" applyFont="1" applyFill="1" applyBorder="1" applyAlignment="1">
      <alignment horizontal="right" vertical="center"/>
    </xf>
    <xf numFmtId="0" fontId="10" fillId="3" borderId="1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vertical="center" wrapText="1"/>
    </xf>
    <xf numFmtId="2" fontId="3" fillId="2" borderId="4" xfId="0" applyNumberFormat="1" applyFont="1" applyFill="1" applyBorder="1" applyAlignment="1">
      <alignment horizontal="right" vertical="center"/>
    </xf>
    <xf numFmtId="4" fontId="12" fillId="3" borderId="4" xfId="0" applyNumberFormat="1" applyFont="1" applyFill="1" applyBorder="1" applyAlignment="1">
      <alignment horizontal="center" vertical="center" wrapText="1"/>
    </xf>
    <xf numFmtId="4" fontId="12" fillId="3" borderId="4" xfId="0" applyNumberFormat="1" applyFont="1" applyFill="1" applyBorder="1" applyAlignment="1">
      <alignment horizontal="center" vertical="center"/>
    </xf>
    <xf numFmtId="0" fontId="13" fillId="0" borderId="0" xfId="0" applyFont="1"/>
    <xf numFmtId="0" fontId="14" fillId="2" borderId="15" xfId="0" applyFont="1" applyFill="1" applyBorder="1" applyAlignment="1">
      <alignment horizontal="left" vertical="center" wrapText="1"/>
    </xf>
    <xf numFmtId="0" fontId="14" fillId="2" borderId="23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0"/>
  <sheetViews>
    <sheetView view="pageBreakPreview" zoomScale="80" zoomScaleNormal="100" zoomScaleSheetLayoutView="80" workbookViewId="0">
      <selection activeCell="B8" sqref="B8"/>
    </sheetView>
  </sheetViews>
  <sheetFormatPr defaultColWidth="8.85546875" defaultRowHeight="12.75" customHeight="1" x14ac:dyDescent="0.25"/>
  <cols>
    <col min="1" max="1" width="5.140625" customWidth="1"/>
    <col min="2" max="2" width="52.85546875" customWidth="1"/>
    <col min="3" max="3" width="6" customWidth="1"/>
    <col min="4" max="4" width="9.85546875" customWidth="1"/>
    <col min="5" max="5" width="10.140625" customWidth="1"/>
    <col min="6" max="6" width="15.140625" customWidth="1"/>
    <col min="7" max="7" width="6.140625" customWidth="1"/>
    <col min="8" max="8" width="13.42578125" customWidth="1"/>
    <col min="9" max="9" width="15" customWidth="1"/>
    <col min="10" max="10" width="21" customWidth="1"/>
    <col min="11" max="11" width="8.85546875" customWidth="1"/>
  </cols>
  <sheetData>
    <row r="1" spans="1:10" ht="15" x14ac:dyDescent="0.25">
      <c r="A1" s="1"/>
      <c r="B1" s="3"/>
      <c r="C1" s="1"/>
      <c r="D1" s="1"/>
      <c r="E1" s="1"/>
      <c r="F1" s="1"/>
      <c r="G1" s="1"/>
      <c r="H1" s="1"/>
      <c r="I1" s="65" t="s">
        <v>86</v>
      </c>
      <c r="J1" s="65"/>
    </row>
    <row r="2" spans="1:10" s="88" customFormat="1" ht="15.75" customHeight="1" x14ac:dyDescent="0.2">
      <c r="A2" s="86" t="s">
        <v>21</v>
      </c>
      <c r="B2" s="87"/>
      <c r="C2" s="87"/>
      <c r="D2" s="87"/>
      <c r="E2" s="87"/>
      <c r="F2" s="87"/>
      <c r="G2" s="87"/>
      <c r="H2" s="87"/>
      <c r="I2" s="87"/>
      <c r="J2" s="87"/>
    </row>
    <row r="3" spans="1:10" s="88" customFormat="1" ht="15.75" customHeight="1" x14ac:dyDescent="0.2">
      <c r="A3" s="86" t="s">
        <v>40</v>
      </c>
      <c r="B3" s="89"/>
      <c r="C3" s="87"/>
      <c r="D3" s="87"/>
      <c r="E3" s="87"/>
      <c r="F3" s="87"/>
      <c r="G3" s="87"/>
      <c r="H3" s="87"/>
      <c r="I3" s="87"/>
      <c r="J3" s="87"/>
    </row>
    <row r="4" spans="1:10" ht="15.75" customHeight="1" x14ac:dyDescent="0.25">
      <c r="A4" s="71" t="s">
        <v>29</v>
      </c>
      <c r="B4" s="72"/>
      <c r="C4" s="72"/>
      <c r="D4" s="72"/>
      <c r="E4" s="72"/>
      <c r="F4" s="72"/>
      <c r="G4" s="72"/>
      <c r="H4" s="72"/>
      <c r="I4" s="72"/>
      <c r="J4" s="73"/>
    </row>
    <row r="5" spans="1:10" ht="38.25" x14ac:dyDescent="0.25">
      <c r="A5" s="26" t="s">
        <v>20</v>
      </c>
      <c r="B5" s="26" t="s">
        <v>19</v>
      </c>
      <c r="C5" s="26" t="s">
        <v>18</v>
      </c>
      <c r="D5" s="26" t="s">
        <v>17</v>
      </c>
      <c r="E5" s="26" t="s">
        <v>13</v>
      </c>
      <c r="F5" s="26" t="s">
        <v>12</v>
      </c>
      <c r="G5" s="26" t="s">
        <v>11</v>
      </c>
      <c r="H5" s="26" t="s">
        <v>10</v>
      </c>
      <c r="I5" s="26" t="s">
        <v>16</v>
      </c>
      <c r="J5" s="26" t="s">
        <v>15</v>
      </c>
    </row>
    <row r="6" spans="1:10" ht="15" x14ac:dyDescent="0.25">
      <c r="A6" s="16" t="s">
        <v>1</v>
      </c>
      <c r="B6" s="17">
        <v>2</v>
      </c>
      <c r="C6" s="16" t="s">
        <v>9</v>
      </c>
      <c r="D6" s="16" t="s">
        <v>8</v>
      </c>
      <c r="E6" s="16" t="s">
        <v>7</v>
      </c>
      <c r="F6" s="16" t="s">
        <v>6</v>
      </c>
      <c r="G6" s="16" t="s">
        <v>5</v>
      </c>
      <c r="H6" s="16" t="s">
        <v>4</v>
      </c>
      <c r="I6" s="16" t="s">
        <v>3</v>
      </c>
      <c r="J6" s="16" t="s">
        <v>2</v>
      </c>
    </row>
    <row r="7" spans="1:10" ht="81" customHeight="1" x14ac:dyDescent="0.25">
      <c r="A7" s="10" t="s">
        <v>1</v>
      </c>
      <c r="B7" s="11" t="s">
        <v>33</v>
      </c>
      <c r="C7" s="12" t="s">
        <v>14</v>
      </c>
      <c r="D7" s="14">
        <v>150</v>
      </c>
      <c r="E7" s="30">
        <v>0</v>
      </c>
      <c r="F7" s="13">
        <f>D7*E7</f>
        <v>0</v>
      </c>
      <c r="G7" s="15">
        <v>0.08</v>
      </c>
      <c r="H7" s="13">
        <f t="shared" ref="H7:H14" si="0">F7*G7</f>
        <v>0</v>
      </c>
      <c r="I7" s="13">
        <f t="shared" ref="I7:I14" si="1">F7+H7</f>
        <v>0</v>
      </c>
      <c r="J7" s="53"/>
    </row>
    <row r="8" spans="1:10" ht="42" customHeight="1" x14ac:dyDescent="0.25">
      <c r="A8" s="10" t="s">
        <v>23</v>
      </c>
      <c r="B8" s="11" t="s">
        <v>34</v>
      </c>
      <c r="C8" s="12" t="s">
        <v>14</v>
      </c>
      <c r="D8" s="14">
        <v>200</v>
      </c>
      <c r="E8" s="30">
        <v>0</v>
      </c>
      <c r="F8" s="13">
        <f>D8*E8</f>
        <v>0</v>
      </c>
      <c r="G8" s="15">
        <v>0.08</v>
      </c>
      <c r="H8" s="13">
        <f t="shared" si="0"/>
        <v>0</v>
      </c>
      <c r="I8" s="13">
        <f t="shared" si="1"/>
        <v>0</v>
      </c>
      <c r="J8" s="53"/>
    </row>
    <row r="9" spans="1:10" ht="167.25" customHeight="1" x14ac:dyDescent="0.25">
      <c r="A9" s="20" t="s">
        <v>9</v>
      </c>
      <c r="B9" s="21" t="s">
        <v>36</v>
      </c>
      <c r="C9" s="20" t="s">
        <v>14</v>
      </c>
      <c r="D9" s="20">
        <v>80</v>
      </c>
      <c r="E9" s="30">
        <v>0</v>
      </c>
      <c r="F9" s="13">
        <f>D9*E9</f>
        <v>0</v>
      </c>
      <c r="G9" s="15">
        <v>0.08</v>
      </c>
      <c r="H9" s="13">
        <f t="shared" si="0"/>
        <v>0</v>
      </c>
      <c r="I9" s="13">
        <f t="shared" si="1"/>
        <v>0</v>
      </c>
      <c r="J9" s="54"/>
    </row>
    <row r="10" spans="1:10" ht="129.75" customHeight="1" x14ac:dyDescent="0.25">
      <c r="A10" s="10" t="s">
        <v>7</v>
      </c>
      <c r="B10" s="21" t="s">
        <v>35</v>
      </c>
      <c r="C10" s="20" t="s">
        <v>14</v>
      </c>
      <c r="D10" s="20">
        <v>30</v>
      </c>
      <c r="E10" s="30">
        <v>0</v>
      </c>
      <c r="F10" s="13">
        <f t="shared" ref="F10" si="2">D10*E10</f>
        <v>0</v>
      </c>
      <c r="G10" s="15">
        <v>0.08</v>
      </c>
      <c r="H10" s="13">
        <f t="shared" si="0"/>
        <v>0</v>
      </c>
      <c r="I10" s="13">
        <f t="shared" si="1"/>
        <v>0</v>
      </c>
      <c r="J10" s="54"/>
    </row>
    <row r="11" spans="1:10" ht="44.25" customHeight="1" x14ac:dyDescent="0.25">
      <c r="A11" s="10" t="s">
        <v>5</v>
      </c>
      <c r="B11" s="11" t="s">
        <v>37</v>
      </c>
      <c r="C11" s="12" t="s">
        <v>14</v>
      </c>
      <c r="D11" s="14">
        <v>30</v>
      </c>
      <c r="E11" s="30">
        <v>0</v>
      </c>
      <c r="F11" s="13">
        <f t="shared" ref="F11:F14" si="3">D11*E11</f>
        <v>0</v>
      </c>
      <c r="G11" s="15">
        <v>0.08</v>
      </c>
      <c r="H11" s="13">
        <f t="shared" si="0"/>
        <v>0</v>
      </c>
      <c r="I11" s="13">
        <f t="shared" si="1"/>
        <v>0</v>
      </c>
      <c r="J11" s="53"/>
    </row>
    <row r="12" spans="1:10" ht="45.75" customHeight="1" x14ac:dyDescent="0.25">
      <c r="A12" s="10" t="s">
        <v>31</v>
      </c>
      <c r="B12" s="11" t="s">
        <v>38</v>
      </c>
      <c r="C12" s="12" t="s">
        <v>14</v>
      </c>
      <c r="D12" s="14">
        <v>30</v>
      </c>
      <c r="E12" s="30">
        <v>0</v>
      </c>
      <c r="F12" s="13">
        <f>D12*E12</f>
        <v>0</v>
      </c>
      <c r="G12" s="15">
        <v>0.08</v>
      </c>
      <c r="H12" s="13">
        <f>F12*G12</f>
        <v>0</v>
      </c>
      <c r="I12" s="13">
        <f>F12+H12</f>
        <v>0</v>
      </c>
      <c r="J12" s="53"/>
    </row>
    <row r="13" spans="1:10" ht="80.25" customHeight="1" x14ac:dyDescent="0.25">
      <c r="A13" s="20" t="s">
        <v>32</v>
      </c>
      <c r="B13" s="11" t="s">
        <v>39</v>
      </c>
      <c r="C13" s="12" t="s">
        <v>14</v>
      </c>
      <c r="D13" s="14">
        <v>30</v>
      </c>
      <c r="E13" s="30">
        <v>0</v>
      </c>
      <c r="F13" s="13">
        <f t="shared" si="3"/>
        <v>0</v>
      </c>
      <c r="G13" s="15">
        <v>0.08</v>
      </c>
      <c r="H13" s="13">
        <f t="shared" si="0"/>
        <v>0</v>
      </c>
      <c r="I13" s="13">
        <f t="shared" si="1"/>
        <v>0</v>
      </c>
      <c r="J13" s="53"/>
    </row>
    <row r="14" spans="1:10" ht="147" customHeight="1" x14ac:dyDescent="0.25">
      <c r="A14" s="10"/>
      <c r="B14" s="11" t="s">
        <v>58</v>
      </c>
      <c r="C14" s="12" t="s">
        <v>14</v>
      </c>
      <c r="D14" s="14">
        <v>20</v>
      </c>
      <c r="E14" s="30">
        <v>0</v>
      </c>
      <c r="F14" s="13">
        <f t="shared" si="3"/>
        <v>0</v>
      </c>
      <c r="G14" s="15">
        <v>0.08</v>
      </c>
      <c r="H14" s="13">
        <f t="shared" si="0"/>
        <v>0</v>
      </c>
      <c r="I14" s="13">
        <f t="shared" si="1"/>
        <v>0</v>
      </c>
      <c r="J14" s="53"/>
    </row>
    <row r="15" spans="1:10" ht="27" customHeight="1" thickBot="1" x14ac:dyDescent="0.3">
      <c r="A15" s="4"/>
      <c r="B15" s="5"/>
      <c r="C15" s="6"/>
      <c r="D15" s="69" t="s">
        <v>0</v>
      </c>
      <c r="E15" s="70"/>
      <c r="F15" s="7">
        <f>SUM(F7:F14)</f>
        <v>0</v>
      </c>
      <c r="G15" s="8"/>
      <c r="H15" s="7">
        <f>SUM(H7:H14)</f>
        <v>0</v>
      </c>
      <c r="I15" s="7">
        <f>SUM(I7:I14)</f>
        <v>0</v>
      </c>
      <c r="J15" s="9"/>
    </row>
    <row r="18" spans="1:10" ht="16.5" customHeight="1" x14ac:dyDescent="0.25">
      <c r="A18" s="61" t="s">
        <v>84</v>
      </c>
      <c r="B18" s="61"/>
      <c r="C18" s="61"/>
      <c r="D18" s="61"/>
      <c r="E18" s="61"/>
      <c r="F18" s="61"/>
      <c r="G18" s="61"/>
      <c r="H18" s="61"/>
      <c r="I18" s="61"/>
      <c r="J18" s="62"/>
    </row>
    <row r="19" spans="1:10" ht="26.25" customHeight="1" x14ac:dyDescent="0.25">
      <c r="A19" s="24" t="s">
        <v>28</v>
      </c>
      <c r="B19" s="71" t="s">
        <v>27</v>
      </c>
      <c r="C19" s="72"/>
      <c r="D19" s="72"/>
      <c r="E19" s="72"/>
      <c r="F19" s="72"/>
      <c r="G19" s="72"/>
      <c r="H19" s="73"/>
      <c r="I19" s="23" t="s">
        <v>22</v>
      </c>
      <c r="J19" s="23" t="s">
        <v>82</v>
      </c>
    </row>
    <row r="20" spans="1:10" ht="52.5" customHeight="1" x14ac:dyDescent="0.25">
      <c r="A20" s="60" t="s">
        <v>1</v>
      </c>
      <c r="B20" s="83" t="s">
        <v>83</v>
      </c>
      <c r="C20" s="84"/>
      <c r="D20" s="84"/>
      <c r="E20" s="84"/>
      <c r="F20" s="84"/>
      <c r="G20" s="84"/>
      <c r="H20" s="85"/>
      <c r="I20" s="82">
        <v>1</v>
      </c>
      <c r="J20" s="60">
        <v>12</v>
      </c>
    </row>
  </sheetData>
  <mergeCells count="8">
    <mergeCell ref="B19:H19"/>
    <mergeCell ref="B20:H20"/>
    <mergeCell ref="A18:J18"/>
    <mergeCell ref="I1:J1"/>
    <mergeCell ref="A2:J2"/>
    <mergeCell ref="A3:J3"/>
    <mergeCell ref="D15:E15"/>
    <mergeCell ref="A4:J4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0.59999389629810485"/>
  </sheetPr>
  <dimension ref="A1:K24"/>
  <sheetViews>
    <sheetView view="pageBreakPreview" zoomScale="80" zoomScaleNormal="100" zoomScaleSheetLayoutView="80" workbookViewId="0">
      <selection activeCell="H9" sqref="H9:I9"/>
    </sheetView>
  </sheetViews>
  <sheetFormatPr defaultColWidth="8.85546875" defaultRowHeight="12.75" customHeight="1" x14ac:dyDescent="0.25"/>
  <cols>
    <col min="1" max="1" width="5.140625" customWidth="1"/>
    <col min="2" max="2" width="45.5703125" customWidth="1"/>
    <col min="3" max="3" width="4.7109375" customWidth="1"/>
    <col min="4" max="4" width="13.42578125" customWidth="1"/>
    <col min="5" max="5" width="10.140625" customWidth="1"/>
    <col min="6" max="6" width="13.140625" customWidth="1"/>
    <col min="7" max="7" width="5" customWidth="1"/>
    <col min="8" max="8" width="12.5703125" customWidth="1"/>
    <col min="9" max="9" width="12.85546875" customWidth="1"/>
    <col min="10" max="10" width="21" customWidth="1"/>
    <col min="11" max="11" width="8.85546875" customWidth="1"/>
  </cols>
  <sheetData>
    <row r="1" spans="1:11" ht="15" x14ac:dyDescent="0.25">
      <c r="A1" s="1"/>
      <c r="B1" s="3"/>
      <c r="C1" s="1"/>
      <c r="D1" s="1"/>
      <c r="E1" s="1"/>
      <c r="F1" s="1"/>
      <c r="G1" s="1"/>
      <c r="H1" s="1"/>
      <c r="I1" s="65" t="s">
        <v>87</v>
      </c>
      <c r="J1" s="65"/>
    </row>
    <row r="2" spans="1:11" s="88" customFormat="1" x14ac:dyDescent="0.2">
      <c r="A2" s="86" t="s">
        <v>21</v>
      </c>
      <c r="B2" s="87"/>
      <c r="C2" s="87"/>
      <c r="D2" s="87"/>
      <c r="E2" s="87"/>
      <c r="F2" s="87"/>
      <c r="G2" s="87"/>
      <c r="H2" s="87"/>
      <c r="I2" s="87"/>
      <c r="J2" s="87"/>
    </row>
    <row r="3" spans="1:11" s="88" customFormat="1" x14ac:dyDescent="0.2">
      <c r="A3" s="86" t="s">
        <v>78</v>
      </c>
      <c r="B3" s="89"/>
      <c r="C3" s="87"/>
      <c r="D3" s="87"/>
      <c r="E3" s="87"/>
      <c r="F3" s="87"/>
      <c r="G3" s="87"/>
      <c r="H3" s="87"/>
      <c r="I3" s="87"/>
      <c r="J3" s="87"/>
    </row>
    <row r="4" spans="1:11" ht="15" x14ac:dyDescent="0.25">
      <c r="A4" s="76" t="s">
        <v>29</v>
      </c>
      <c r="B4" s="76"/>
      <c r="C4" s="76"/>
      <c r="D4" s="76"/>
      <c r="E4" s="76"/>
      <c r="F4" s="76"/>
      <c r="G4" s="76"/>
      <c r="H4" s="76"/>
      <c r="I4" s="76"/>
      <c r="J4" s="77"/>
    </row>
    <row r="5" spans="1:11" s="92" customFormat="1" ht="45" x14ac:dyDescent="0.2">
      <c r="A5" s="90" t="s">
        <v>28</v>
      </c>
      <c r="B5" s="90" t="s">
        <v>27</v>
      </c>
      <c r="C5" s="90" t="s">
        <v>26</v>
      </c>
      <c r="D5" s="91" t="s">
        <v>25</v>
      </c>
      <c r="E5" s="91" t="s">
        <v>13</v>
      </c>
      <c r="F5" s="91" t="s">
        <v>12</v>
      </c>
      <c r="G5" s="91" t="s">
        <v>11</v>
      </c>
      <c r="H5" s="91" t="s">
        <v>10</v>
      </c>
      <c r="I5" s="91" t="s">
        <v>16</v>
      </c>
      <c r="J5" s="91" t="s">
        <v>24</v>
      </c>
    </row>
    <row r="6" spans="1:11" ht="15" x14ac:dyDescent="0.25">
      <c r="A6" s="23" t="s">
        <v>1</v>
      </c>
      <c r="B6" s="23" t="s">
        <v>23</v>
      </c>
      <c r="C6" s="23" t="s">
        <v>9</v>
      </c>
      <c r="D6" s="23" t="s">
        <v>8</v>
      </c>
      <c r="E6" s="23" t="s">
        <v>7</v>
      </c>
      <c r="F6" s="23" t="s">
        <v>6</v>
      </c>
      <c r="G6" s="23" t="s">
        <v>5</v>
      </c>
      <c r="H6" s="23" t="s">
        <v>4</v>
      </c>
      <c r="I6" s="23" t="s">
        <v>3</v>
      </c>
      <c r="J6" s="23" t="s">
        <v>2</v>
      </c>
    </row>
    <row r="7" spans="1:11" ht="242.25" customHeight="1" x14ac:dyDescent="0.25">
      <c r="A7" s="55" t="s">
        <v>1</v>
      </c>
      <c r="B7" s="95" t="s">
        <v>41</v>
      </c>
      <c r="C7" s="56" t="s">
        <v>22</v>
      </c>
      <c r="D7" s="56">
        <v>50</v>
      </c>
      <c r="E7" s="93">
        <v>0</v>
      </c>
      <c r="F7" s="93">
        <f>D7*E7</f>
        <v>0</v>
      </c>
      <c r="G7" s="57">
        <v>0.08</v>
      </c>
      <c r="H7" s="93">
        <f>F7*G7</f>
        <v>0</v>
      </c>
      <c r="I7" s="93">
        <f>F7+H7</f>
        <v>0</v>
      </c>
      <c r="J7" s="58"/>
    </row>
    <row r="8" spans="1:11" ht="117.75" customHeight="1" x14ac:dyDescent="0.25">
      <c r="A8" s="27"/>
      <c r="B8" s="96" t="s">
        <v>44</v>
      </c>
      <c r="C8" s="20" t="s">
        <v>22</v>
      </c>
      <c r="D8" s="20">
        <v>250</v>
      </c>
      <c r="E8" s="94">
        <v>0</v>
      </c>
      <c r="F8" s="94">
        <f>D8*E8</f>
        <v>0</v>
      </c>
      <c r="G8" s="19">
        <v>0.08</v>
      </c>
      <c r="H8" s="94">
        <f>F8*G8</f>
        <v>0</v>
      </c>
      <c r="I8" s="94">
        <f>F8+H8</f>
        <v>0</v>
      </c>
      <c r="J8" s="22"/>
    </row>
    <row r="9" spans="1:11" ht="27" customHeight="1" thickBot="1" x14ac:dyDescent="0.3">
      <c r="D9" s="111" t="s">
        <v>0</v>
      </c>
      <c r="E9" s="112"/>
      <c r="F9" s="106">
        <f>SUM(F7:F8)</f>
        <v>0</v>
      </c>
      <c r="H9" s="107">
        <f>SUM(H7:H8)</f>
        <v>0</v>
      </c>
      <c r="I9" s="107">
        <f>SUM(I7:I8)</f>
        <v>0</v>
      </c>
    </row>
    <row r="12" spans="1:11" s="92" customFormat="1" ht="38.25" customHeight="1" x14ac:dyDescent="0.2">
      <c r="A12" s="97" t="s">
        <v>20</v>
      </c>
      <c r="B12" s="97" t="s">
        <v>19</v>
      </c>
      <c r="C12" s="97" t="s">
        <v>18</v>
      </c>
      <c r="D12" s="97" t="s">
        <v>17</v>
      </c>
      <c r="E12" s="97" t="s">
        <v>13</v>
      </c>
      <c r="F12" s="97" t="s">
        <v>12</v>
      </c>
      <c r="G12" s="97" t="s">
        <v>11</v>
      </c>
      <c r="H12" s="97" t="s">
        <v>10</v>
      </c>
      <c r="I12" s="97" t="s">
        <v>16</v>
      </c>
      <c r="J12" s="97" t="s">
        <v>30</v>
      </c>
    </row>
    <row r="13" spans="1:11" ht="15" x14ac:dyDescent="0.25">
      <c r="A13" s="2" t="s">
        <v>1</v>
      </c>
      <c r="B13" s="25">
        <v>2</v>
      </c>
      <c r="C13" s="2" t="s">
        <v>9</v>
      </c>
      <c r="D13" s="2" t="s">
        <v>8</v>
      </c>
      <c r="E13" s="2" t="s">
        <v>7</v>
      </c>
      <c r="F13" s="2" t="s">
        <v>6</v>
      </c>
      <c r="G13" s="2" t="s">
        <v>5</v>
      </c>
      <c r="H13" s="2" t="s">
        <v>4</v>
      </c>
      <c r="I13" s="2" t="s">
        <v>3</v>
      </c>
      <c r="J13" s="2" t="s">
        <v>2</v>
      </c>
    </row>
    <row r="14" spans="1:11" ht="255" x14ac:dyDescent="0.25">
      <c r="A14" s="31" t="s">
        <v>1</v>
      </c>
      <c r="B14" s="32" t="s">
        <v>42</v>
      </c>
      <c r="C14" s="33" t="s">
        <v>22</v>
      </c>
      <c r="D14" s="34">
        <v>10</v>
      </c>
      <c r="E14" s="35">
        <v>0</v>
      </c>
      <c r="F14" s="36">
        <f>D14*E14</f>
        <v>0</v>
      </c>
      <c r="G14" s="37">
        <v>0.08</v>
      </c>
      <c r="H14" s="36">
        <f>F14*G14</f>
        <v>0</v>
      </c>
      <c r="I14" s="36">
        <f>F14+H14</f>
        <v>0</v>
      </c>
      <c r="J14" s="31"/>
      <c r="K14" s="48"/>
    </row>
    <row r="15" spans="1:11" ht="255" x14ac:dyDescent="0.25">
      <c r="A15" s="10"/>
      <c r="B15" s="11" t="s">
        <v>43</v>
      </c>
      <c r="C15" s="12" t="s">
        <v>22</v>
      </c>
      <c r="D15" s="38">
        <v>150</v>
      </c>
      <c r="E15" s="35">
        <v>0</v>
      </c>
      <c r="F15" s="36">
        <f t="shared" ref="F15:F21" si="0">D15*E15</f>
        <v>0</v>
      </c>
      <c r="G15" s="37">
        <v>0.08</v>
      </c>
      <c r="H15" s="36">
        <f t="shared" ref="H15:H21" si="1">F15*G15</f>
        <v>0</v>
      </c>
      <c r="I15" s="36">
        <f t="shared" ref="I15:I21" si="2">F15+H15</f>
        <v>0</v>
      </c>
      <c r="J15" s="10"/>
      <c r="K15" s="48"/>
    </row>
    <row r="16" spans="1:11" ht="386.25" customHeight="1" x14ac:dyDescent="0.25">
      <c r="A16" s="10"/>
      <c r="B16" s="11" t="s">
        <v>59</v>
      </c>
      <c r="C16" s="12" t="s">
        <v>22</v>
      </c>
      <c r="D16" s="38">
        <v>20</v>
      </c>
      <c r="E16" s="35">
        <v>0</v>
      </c>
      <c r="F16" s="36">
        <f t="shared" si="0"/>
        <v>0</v>
      </c>
      <c r="G16" s="37">
        <v>0.08</v>
      </c>
      <c r="H16" s="36">
        <f t="shared" si="1"/>
        <v>0</v>
      </c>
      <c r="I16" s="36">
        <f t="shared" si="2"/>
        <v>0</v>
      </c>
      <c r="J16" s="10"/>
      <c r="K16" s="48"/>
    </row>
    <row r="17" spans="1:10" ht="372" customHeight="1" x14ac:dyDescent="0.25">
      <c r="A17" s="10"/>
      <c r="B17" s="11" t="s">
        <v>61</v>
      </c>
      <c r="C17" s="12" t="s">
        <v>22</v>
      </c>
      <c r="D17" s="38">
        <v>50</v>
      </c>
      <c r="E17" s="35">
        <v>0</v>
      </c>
      <c r="F17" s="36">
        <f t="shared" si="0"/>
        <v>0</v>
      </c>
      <c r="G17" s="37">
        <v>0.08</v>
      </c>
      <c r="H17" s="36">
        <f t="shared" si="1"/>
        <v>0</v>
      </c>
      <c r="I17" s="36">
        <f t="shared" si="2"/>
        <v>0</v>
      </c>
      <c r="J17" s="10"/>
    </row>
    <row r="18" spans="1:10" ht="178.5" x14ac:dyDescent="0.25">
      <c r="A18" s="10"/>
      <c r="B18" s="11" t="s">
        <v>45</v>
      </c>
      <c r="C18" s="12" t="s">
        <v>22</v>
      </c>
      <c r="D18" s="38">
        <v>35</v>
      </c>
      <c r="E18" s="35">
        <v>0</v>
      </c>
      <c r="F18" s="36">
        <f t="shared" si="0"/>
        <v>0</v>
      </c>
      <c r="G18" s="37">
        <v>0.08</v>
      </c>
      <c r="H18" s="36">
        <f t="shared" si="1"/>
        <v>0</v>
      </c>
      <c r="I18" s="36">
        <f t="shared" si="2"/>
        <v>0</v>
      </c>
      <c r="J18" s="10"/>
    </row>
    <row r="19" spans="1:10" ht="293.25" customHeight="1" x14ac:dyDescent="0.25">
      <c r="A19" s="10"/>
      <c r="B19" s="11" t="s">
        <v>60</v>
      </c>
      <c r="C19" s="12" t="s">
        <v>22</v>
      </c>
      <c r="D19" s="38">
        <v>230</v>
      </c>
      <c r="E19" s="35">
        <v>0</v>
      </c>
      <c r="F19" s="36">
        <f t="shared" si="0"/>
        <v>0</v>
      </c>
      <c r="G19" s="37">
        <v>0.08</v>
      </c>
      <c r="H19" s="36">
        <f t="shared" si="1"/>
        <v>0</v>
      </c>
      <c r="I19" s="36">
        <f t="shared" si="2"/>
        <v>0</v>
      </c>
      <c r="J19" s="44" t="s">
        <v>62</v>
      </c>
    </row>
    <row r="20" spans="1:10" ht="318" customHeight="1" x14ac:dyDescent="0.25">
      <c r="A20" s="10"/>
      <c r="B20" s="11" t="s">
        <v>63</v>
      </c>
      <c r="C20" s="12" t="s">
        <v>22</v>
      </c>
      <c r="D20" s="38">
        <v>40</v>
      </c>
      <c r="E20" s="35">
        <v>0</v>
      </c>
      <c r="F20" s="36">
        <f t="shared" si="0"/>
        <v>0</v>
      </c>
      <c r="G20" s="37">
        <v>0.08</v>
      </c>
      <c r="H20" s="36">
        <f t="shared" si="1"/>
        <v>0</v>
      </c>
      <c r="I20" s="36">
        <f t="shared" si="2"/>
        <v>0</v>
      </c>
      <c r="J20" s="44"/>
    </row>
    <row r="21" spans="1:10" ht="249" customHeight="1" thickBot="1" x14ac:dyDescent="0.3">
      <c r="A21" s="10"/>
      <c r="B21" s="11" t="s">
        <v>64</v>
      </c>
      <c r="C21" s="12" t="s">
        <v>22</v>
      </c>
      <c r="D21" s="99">
        <v>80</v>
      </c>
      <c r="E21" s="35">
        <v>0</v>
      </c>
      <c r="F21" s="36">
        <f t="shared" si="0"/>
        <v>0</v>
      </c>
      <c r="G21" s="49">
        <v>0.08</v>
      </c>
      <c r="H21" s="36">
        <f t="shared" si="1"/>
        <v>0</v>
      </c>
      <c r="I21" s="36">
        <f t="shared" si="2"/>
        <v>0</v>
      </c>
      <c r="J21" s="10"/>
    </row>
    <row r="22" spans="1:10" ht="25.5" customHeight="1" thickBot="1" x14ac:dyDescent="0.3">
      <c r="A22" s="4"/>
      <c r="B22" s="5"/>
      <c r="C22" s="98"/>
      <c r="D22" s="104" t="s">
        <v>0</v>
      </c>
      <c r="E22" s="105"/>
      <c r="F22" s="108">
        <f>SUM(F7+F8+F14+F15+F16+F17+F18+F19+F20+F21)</f>
        <v>0</v>
      </c>
      <c r="G22" s="109"/>
      <c r="H22" s="108">
        <f>SUM(H7+H8+H15+H16+H17+H18+H19+H20+H21)</f>
        <v>0</v>
      </c>
      <c r="I22" s="108">
        <f>SUM(F22+H22)</f>
        <v>0</v>
      </c>
      <c r="J22" s="110"/>
    </row>
    <row r="23" spans="1:10" ht="12.75" customHeight="1" thickBot="1" x14ac:dyDescent="0.3"/>
    <row r="24" spans="1:10" ht="34.5" customHeight="1" thickBot="1" x14ac:dyDescent="0.3">
      <c r="D24" s="100" t="s">
        <v>85</v>
      </c>
      <c r="E24" s="101"/>
      <c r="F24" s="102">
        <f>F9+F22</f>
        <v>0</v>
      </c>
      <c r="G24" s="59"/>
      <c r="H24" s="103">
        <f>SUM(H9,H22)</f>
        <v>0</v>
      </c>
      <c r="I24" s="103">
        <f>I9+I22</f>
        <v>0</v>
      </c>
    </row>
  </sheetData>
  <mergeCells count="7">
    <mergeCell ref="D24:E24"/>
    <mergeCell ref="D22:E22"/>
    <mergeCell ref="D9:E9"/>
    <mergeCell ref="A4:J4"/>
    <mergeCell ref="I1:J1"/>
    <mergeCell ref="A2:J2"/>
    <mergeCell ref="A3:J3"/>
  </mergeCells>
  <pageMargins left="0.11811023622047245" right="0.11811023622047245" top="0.35433070866141736" bottom="0.35433070866141736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0.59999389629810485"/>
  </sheetPr>
  <dimension ref="A1:J11"/>
  <sheetViews>
    <sheetView view="pageBreakPreview" zoomScale="90" zoomScaleNormal="100" zoomScaleSheetLayoutView="90" workbookViewId="0">
      <selection activeCell="B22" sqref="B22"/>
    </sheetView>
  </sheetViews>
  <sheetFormatPr defaultColWidth="8.85546875" defaultRowHeight="12.75" customHeight="1" x14ac:dyDescent="0.25"/>
  <cols>
    <col min="1" max="1" width="5.140625" customWidth="1"/>
    <col min="2" max="2" width="52.85546875" customWidth="1"/>
    <col min="3" max="3" width="6" customWidth="1"/>
    <col min="4" max="4" width="13.85546875" customWidth="1"/>
    <col min="5" max="5" width="10.140625" customWidth="1"/>
    <col min="6" max="6" width="13.140625" customWidth="1"/>
    <col min="7" max="7" width="5.140625" customWidth="1"/>
    <col min="8" max="8" width="9.42578125" customWidth="1"/>
    <col min="9" max="9" width="11.42578125" customWidth="1"/>
    <col min="10" max="10" width="17" customWidth="1"/>
    <col min="11" max="11" width="8.85546875" customWidth="1"/>
  </cols>
  <sheetData>
    <row r="1" spans="1:10" ht="12.75" customHeight="1" x14ac:dyDescent="0.25">
      <c r="I1" s="113" t="s">
        <v>88</v>
      </c>
      <c r="J1" s="113"/>
    </row>
    <row r="2" spans="1:10" ht="15.75" x14ac:dyDescent="0.25">
      <c r="A2" s="66" t="s">
        <v>21</v>
      </c>
      <c r="B2" s="67"/>
      <c r="C2" s="67"/>
      <c r="D2" s="67"/>
      <c r="E2" s="67"/>
      <c r="F2" s="67"/>
      <c r="G2" s="67"/>
      <c r="H2" s="67"/>
      <c r="I2" s="67"/>
      <c r="J2" s="67"/>
    </row>
    <row r="3" spans="1:10" ht="15.75" x14ac:dyDescent="0.25">
      <c r="A3" s="66" t="s">
        <v>79</v>
      </c>
      <c r="B3" s="68"/>
      <c r="C3" s="67"/>
      <c r="D3" s="67"/>
      <c r="E3" s="67"/>
      <c r="F3" s="67"/>
      <c r="G3" s="67"/>
      <c r="H3" s="67"/>
      <c r="I3" s="67"/>
      <c r="J3" s="67"/>
    </row>
    <row r="4" spans="1:10" ht="15" x14ac:dyDescent="0.25">
      <c r="A4" s="76" t="s">
        <v>29</v>
      </c>
      <c r="B4" s="76"/>
      <c r="C4" s="76"/>
      <c r="D4" s="76"/>
      <c r="E4" s="76"/>
      <c r="F4" s="76"/>
      <c r="G4" s="76"/>
      <c r="H4" s="76"/>
      <c r="I4" s="76"/>
      <c r="J4" s="77"/>
    </row>
    <row r="5" spans="1:10" s="92" customFormat="1" ht="67.5" x14ac:dyDescent="0.2">
      <c r="A5" s="90" t="s">
        <v>28</v>
      </c>
      <c r="B5" s="90" t="s">
        <v>27</v>
      </c>
      <c r="C5" s="90" t="s">
        <v>26</v>
      </c>
      <c r="D5" s="91" t="s">
        <v>25</v>
      </c>
      <c r="E5" s="91" t="s">
        <v>13</v>
      </c>
      <c r="F5" s="91" t="s">
        <v>12</v>
      </c>
      <c r="G5" s="91" t="s">
        <v>11</v>
      </c>
      <c r="H5" s="91" t="s">
        <v>10</v>
      </c>
      <c r="I5" s="91" t="s">
        <v>16</v>
      </c>
      <c r="J5" s="91" t="s">
        <v>24</v>
      </c>
    </row>
    <row r="6" spans="1:10" s="92" customFormat="1" ht="11.25" x14ac:dyDescent="0.2">
      <c r="A6" s="91" t="s">
        <v>1</v>
      </c>
      <c r="B6" s="91" t="s">
        <v>23</v>
      </c>
      <c r="C6" s="91" t="s">
        <v>9</v>
      </c>
      <c r="D6" s="91" t="s">
        <v>8</v>
      </c>
      <c r="E6" s="91" t="s">
        <v>7</v>
      </c>
      <c r="F6" s="91" t="s">
        <v>6</v>
      </c>
      <c r="G6" s="91" t="s">
        <v>5</v>
      </c>
      <c r="H6" s="91" t="s">
        <v>4</v>
      </c>
      <c r="I6" s="91" t="s">
        <v>3</v>
      </c>
      <c r="J6" s="91" t="s">
        <v>2</v>
      </c>
    </row>
    <row r="7" spans="1:10" ht="151.5" customHeight="1" x14ac:dyDescent="0.25">
      <c r="A7" s="39" t="s">
        <v>1</v>
      </c>
      <c r="B7" s="51" t="s">
        <v>73</v>
      </c>
      <c r="C7" s="40" t="s">
        <v>22</v>
      </c>
      <c r="D7" s="40">
        <v>140</v>
      </c>
      <c r="E7" s="43">
        <v>0</v>
      </c>
      <c r="F7" s="43">
        <f>D7*E7</f>
        <v>0</v>
      </c>
      <c r="G7" s="41">
        <v>0.08</v>
      </c>
      <c r="H7" s="43">
        <f>F7*G7</f>
        <v>0</v>
      </c>
      <c r="I7" s="43">
        <f>F7+H7</f>
        <v>0</v>
      </c>
      <c r="J7" s="42"/>
    </row>
    <row r="8" spans="1:10" ht="242.25" customHeight="1" x14ac:dyDescent="0.25">
      <c r="A8" s="39" t="s">
        <v>9</v>
      </c>
      <c r="B8" s="51" t="s">
        <v>75</v>
      </c>
      <c r="C8" s="40" t="s">
        <v>22</v>
      </c>
      <c r="D8" s="40">
        <v>30</v>
      </c>
      <c r="E8" s="43">
        <v>0</v>
      </c>
      <c r="F8" s="43">
        <f t="shared" ref="F8" si="0">D8*E8</f>
        <v>0</v>
      </c>
      <c r="G8" s="41">
        <v>0.08</v>
      </c>
      <c r="H8" s="43">
        <f t="shared" ref="H8" si="1">F8*G8</f>
        <v>0</v>
      </c>
      <c r="I8" s="43">
        <f t="shared" ref="I8" si="2">F8+H8</f>
        <v>0</v>
      </c>
      <c r="J8" s="42"/>
    </row>
    <row r="9" spans="1:10" ht="168.75" customHeight="1" x14ac:dyDescent="0.25">
      <c r="A9" s="27" t="s">
        <v>8</v>
      </c>
      <c r="B9" s="52" t="s">
        <v>76</v>
      </c>
      <c r="C9" s="20" t="s">
        <v>22</v>
      </c>
      <c r="D9" s="20">
        <v>60</v>
      </c>
      <c r="E9" s="43">
        <v>0</v>
      </c>
      <c r="F9" s="94">
        <f>D9*E9</f>
        <v>0</v>
      </c>
      <c r="G9" s="19">
        <v>0.08</v>
      </c>
      <c r="H9" s="94">
        <f>F9*G9</f>
        <v>0</v>
      </c>
      <c r="I9" s="94">
        <f>F9+H9</f>
        <v>0</v>
      </c>
      <c r="J9" s="22"/>
    </row>
    <row r="10" spans="1:10" ht="81" customHeight="1" thickBot="1" x14ac:dyDescent="0.3">
      <c r="A10" s="27"/>
      <c r="B10" s="52" t="s">
        <v>74</v>
      </c>
      <c r="C10" s="20" t="s">
        <v>22</v>
      </c>
      <c r="D10" s="56">
        <v>30</v>
      </c>
      <c r="E10" s="43">
        <v>0</v>
      </c>
      <c r="F10" s="94">
        <f>D10*E10</f>
        <v>0</v>
      </c>
      <c r="G10" s="19">
        <v>0.08</v>
      </c>
      <c r="H10" s="94">
        <f>F10*G10</f>
        <v>0</v>
      </c>
      <c r="I10" s="94">
        <f>F10+H10</f>
        <v>0</v>
      </c>
      <c r="J10" s="22"/>
    </row>
    <row r="11" spans="1:10" ht="33" customHeight="1" thickBot="1" x14ac:dyDescent="0.3">
      <c r="D11" s="63" t="s">
        <v>0</v>
      </c>
      <c r="E11" s="64"/>
      <c r="F11" s="18">
        <f>SUM(F7:F10)</f>
        <v>0</v>
      </c>
      <c r="H11" s="7">
        <f>SUM(H7:H10)</f>
        <v>0</v>
      </c>
      <c r="I11" s="7">
        <f>SUM(I7:I10)</f>
        <v>0</v>
      </c>
    </row>
  </sheetData>
  <mergeCells count="5">
    <mergeCell ref="A2:J2"/>
    <mergeCell ref="A3:J3"/>
    <mergeCell ref="A4:J4"/>
    <mergeCell ref="D11:E11"/>
    <mergeCell ref="I1:J1"/>
  </mergeCells>
  <pageMargins left="0.11811023622047245" right="0.11811023622047245" top="0.35433070866141736" bottom="0.35433070866141736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0.59999389629810485"/>
  </sheetPr>
  <dimension ref="A1:N21"/>
  <sheetViews>
    <sheetView view="pageBreakPreview" zoomScale="80" zoomScaleNormal="100" zoomScaleSheetLayoutView="80" workbookViewId="0">
      <selection activeCell="E7" sqref="E7:E11"/>
    </sheetView>
  </sheetViews>
  <sheetFormatPr defaultColWidth="8.85546875" defaultRowHeight="12.75" customHeight="1" x14ac:dyDescent="0.25"/>
  <cols>
    <col min="1" max="1" width="5.140625" customWidth="1"/>
    <col min="2" max="2" width="51.42578125" customWidth="1"/>
    <col min="3" max="3" width="6" customWidth="1"/>
    <col min="4" max="4" width="13.28515625" customWidth="1"/>
    <col min="5" max="5" width="10.140625" customWidth="1"/>
    <col min="6" max="6" width="13.140625" customWidth="1"/>
    <col min="7" max="7" width="4.7109375" customWidth="1"/>
    <col min="8" max="8" width="10.140625" customWidth="1"/>
    <col min="9" max="9" width="12.85546875" customWidth="1"/>
    <col min="10" max="10" width="17.140625" customWidth="1"/>
    <col min="11" max="11" width="8.85546875" customWidth="1"/>
  </cols>
  <sheetData>
    <row r="1" spans="1:14" ht="15" x14ac:dyDescent="0.25">
      <c r="A1" s="1"/>
      <c r="B1" s="3"/>
      <c r="C1" s="1"/>
      <c r="D1" s="1"/>
      <c r="E1" s="1"/>
      <c r="F1" s="1"/>
      <c r="G1" s="1"/>
      <c r="H1" s="1"/>
      <c r="I1" s="65" t="s">
        <v>89</v>
      </c>
      <c r="J1" s="65"/>
    </row>
    <row r="2" spans="1:14" ht="15.75" x14ac:dyDescent="0.25">
      <c r="A2" s="66" t="s">
        <v>21</v>
      </c>
      <c r="B2" s="67"/>
      <c r="C2" s="67"/>
      <c r="D2" s="67"/>
      <c r="E2" s="67"/>
      <c r="F2" s="67"/>
      <c r="G2" s="67"/>
      <c r="H2" s="67"/>
      <c r="I2" s="67"/>
      <c r="J2" s="67"/>
    </row>
    <row r="3" spans="1:14" ht="15.75" x14ac:dyDescent="0.25">
      <c r="A3" s="66" t="s">
        <v>80</v>
      </c>
      <c r="B3" s="68"/>
      <c r="C3" s="67"/>
      <c r="D3" s="67"/>
      <c r="E3" s="67"/>
      <c r="F3" s="67"/>
      <c r="G3" s="67"/>
      <c r="H3" s="67"/>
      <c r="I3" s="67"/>
      <c r="J3" s="67"/>
    </row>
    <row r="4" spans="1:14" ht="15" x14ac:dyDescent="0.25">
      <c r="A4" s="76" t="s">
        <v>29</v>
      </c>
      <c r="B4" s="76"/>
      <c r="C4" s="76"/>
      <c r="D4" s="76"/>
      <c r="E4" s="76"/>
      <c r="F4" s="76"/>
      <c r="G4" s="76"/>
      <c r="H4" s="76"/>
      <c r="I4" s="76"/>
      <c r="J4" s="77"/>
    </row>
    <row r="5" spans="1:14" s="92" customFormat="1" ht="61.5" customHeight="1" x14ac:dyDescent="0.2">
      <c r="A5" s="90" t="s">
        <v>28</v>
      </c>
      <c r="B5" s="90" t="s">
        <v>27</v>
      </c>
      <c r="C5" s="90" t="s">
        <v>26</v>
      </c>
      <c r="D5" s="91" t="s">
        <v>25</v>
      </c>
      <c r="E5" s="91" t="s">
        <v>13</v>
      </c>
      <c r="F5" s="91" t="s">
        <v>12</v>
      </c>
      <c r="G5" s="91" t="s">
        <v>11</v>
      </c>
      <c r="H5" s="91" t="s">
        <v>10</v>
      </c>
      <c r="I5" s="91" t="s">
        <v>16</v>
      </c>
      <c r="J5" s="91" t="s">
        <v>24</v>
      </c>
    </row>
    <row r="6" spans="1:14" s="92" customFormat="1" ht="11.25" x14ac:dyDescent="0.2">
      <c r="A6" s="91" t="s">
        <v>1</v>
      </c>
      <c r="B6" s="91" t="s">
        <v>23</v>
      </c>
      <c r="C6" s="91" t="s">
        <v>9</v>
      </c>
      <c r="D6" s="91" t="s">
        <v>8</v>
      </c>
      <c r="E6" s="91" t="s">
        <v>7</v>
      </c>
      <c r="F6" s="91" t="s">
        <v>6</v>
      </c>
      <c r="G6" s="91" t="s">
        <v>5</v>
      </c>
      <c r="H6" s="91" t="s">
        <v>4</v>
      </c>
      <c r="I6" s="91" t="s">
        <v>3</v>
      </c>
      <c r="J6" s="91" t="s">
        <v>2</v>
      </c>
    </row>
    <row r="7" spans="1:14" ht="194.25" customHeight="1" x14ac:dyDescent="0.25">
      <c r="A7" s="39" t="s">
        <v>1</v>
      </c>
      <c r="B7" s="115" t="s">
        <v>47</v>
      </c>
      <c r="C7" s="40" t="s">
        <v>22</v>
      </c>
      <c r="D7" s="40">
        <v>20</v>
      </c>
      <c r="E7" s="43">
        <v>0</v>
      </c>
      <c r="F7" s="43">
        <f>D7*E7</f>
        <v>0</v>
      </c>
      <c r="G7" s="41">
        <v>0.08</v>
      </c>
      <c r="H7" s="43">
        <f>F7*G7</f>
        <v>0</v>
      </c>
      <c r="I7" s="43">
        <f>F7+H7</f>
        <v>0</v>
      </c>
      <c r="J7" s="42"/>
    </row>
    <row r="8" spans="1:14" ht="145.5" customHeight="1" x14ac:dyDescent="0.25">
      <c r="A8" s="39"/>
      <c r="B8" s="115" t="s">
        <v>48</v>
      </c>
      <c r="C8" s="40" t="s">
        <v>22</v>
      </c>
      <c r="D8" s="40">
        <v>30</v>
      </c>
      <c r="E8" s="43">
        <v>0</v>
      </c>
      <c r="F8" s="43">
        <f t="shared" ref="F8:F10" si="0">D8*E8</f>
        <v>0</v>
      </c>
      <c r="G8" s="41">
        <v>0.08</v>
      </c>
      <c r="H8" s="43">
        <f t="shared" ref="H8:H10" si="1">F8*G8</f>
        <v>0</v>
      </c>
      <c r="I8" s="43">
        <f t="shared" ref="I8:I10" si="2">F8+H8</f>
        <v>0</v>
      </c>
      <c r="J8" s="42"/>
    </row>
    <row r="9" spans="1:14" ht="112.5" customHeight="1" x14ac:dyDescent="0.25">
      <c r="A9" s="39"/>
      <c r="B9" s="115" t="s">
        <v>77</v>
      </c>
      <c r="C9" s="40" t="s">
        <v>22</v>
      </c>
      <c r="D9" s="40">
        <v>150</v>
      </c>
      <c r="E9" s="43">
        <v>0</v>
      </c>
      <c r="F9" s="43">
        <f t="shared" si="0"/>
        <v>0</v>
      </c>
      <c r="G9" s="41">
        <v>0.08</v>
      </c>
      <c r="H9" s="43">
        <f t="shared" si="1"/>
        <v>0</v>
      </c>
      <c r="I9" s="43">
        <f t="shared" si="2"/>
        <v>0</v>
      </c>
      <c r="J9" s="42"/>
    </row>
    <row r="10" spans="1:14" ht="227.25" customHeight="1" x14ac:dyDescent="0.25">
      <c r="A10" s="39"/>
      <c r="B10" s="115" t="s">
        <v>49</v>
      </c>
      <c r="C10" s="40" t="s">
        <v>22</v>
      </c>
      <c r="D10" s="40">
        <v>10</v>
      </c>
      <c r="E10" s="43">
        <v>0</v>
      </c>
      <c r="F10" s="43">
        <f t="shared" si="0"/>
        <v>0</v>
      </c>
      <c r="G10" s="41">
        <v>0.08</v>
      </c>
      <c r="H10" s="43">
        <f t="shared" si="1"/>
        <v>0</v>
      </c>
      <c r="I10" s="43">
        <f t="shared" si="2"/>
        <v>0</v>
      </c>
      <c r="J10" s="42"/>
      <c r="K10" s="48"/>
      <c r="L10" s="48"/>
      <c r="M10" s="48"/>
      <c r="N10" s="48"/>
    </row>
    <row r="11" spans="1:14" ht="233.25" customHeight="1" x14ac:dyDescent="0.25">
      <c r="A11" s="27"/>
      <c r="B11" s="116" t="s">
        <v>50</v>
      </c>
      <c r="C11" s="20" t="s">
        <v>22</v>
      </c>
      <c r="D11" s="20">
        <v>10</v>
      </c>
      <c r="E11" s="43">
        <v>0</v>
      </c>
      <c r="F11" s="94">
        <f>D11*E11</f>
        <v>0</v>
      </c>
      <c r="G11" s="19">
        <v>0.08</v>
      </c>
      <c r="H11" s="94">
        <f>F11*G11</f>
        <v>0</v>
      </c>
      <c r="I11" s="94">
        <f>F11+H11</f>
        <v>0</v>
      </c>
      <c r="J11" s="22"/>
      <c r="K11" s="48"/>
      <c r="L11" s="48"/>
      <c r="M11" s="48"/>
      <c r="N11" s="48"/>
    </row>
    <row r="12" spans="1:14" ht="24" customHeight="1" thickBot="1" x14ac:dyDescent="0.3">
      <c r="D12" s="74" t="s">
        <v>0</v>
      </c>
      <c r="E12" s="75"/>
      <c r="F12" s="18">
        <f>SUM(F7:F11)</f>
        <v>0</v>
      </c>
      <c r="H12" s="7">
        <f>SUM(H7:H11)</f>
        <v>0</v>
      </c>
      <c r="I12" s="7">
        <f>SUM(I7:I11)</f>
        <v>0</v>
      </c>
    </row>
    <row r="14" spans="1:14" ht="38.25" x14ac:dyDescent="0.25">
      <c r="A14" s="2" t="s">
        <v>20</v>
      </c>
      <c r="B14" s="2" t="s">
        <v>19</v>
      </c>
      <c r="C14" s="2" t="s">
        <v>18</v>
      </c>
      <c r="D14" s="2" t="s">
        <v>17</v>
      </c>
      <c r="E14" s="2" t="s">
        <v>13</v>
      </c>
      <c r="F14" s="2" t="s">
        <v>12</v>
      </c>
      <c r="G14" s="2" t="s">
        <v>11</v>
      </c>
      <c r="H14" s="2" t="s">
        <v>10</v>
      </c>
      <c r="I14" s="2" t="s">
        <v>16</v>
      </c>
      <c r="J14" s="2" t="s">
        <v>30</v>
      </c>
    </row>
    <row r="15" spans="1:14" s="92" customFormat="1" ht="11.25" x14ac:dyDescent="0.2">
      <c r="A15" s="97" t="s">
        <v>1</v>
      </c>
      <c r="B15" s="124">
        <v>2</v>
      </c>
      <c r="C15" s="97" t="s">
        <v>9</v>
      </c>
      <c r="D15" s="97" t="s">
        <v>8</v>
      </c>
      <c r="E15" s="97" t="s">
        <v>7</v>
      </c>
      <c r="F15" s="97" t="s">
        <v>6</v>
      </c>
      <c r="G15" s="97" t="s">
        <v>5</v>
      </c>
      <c r="H15" s="97" t="s">
        <v>4</v>
      </c>
      <c r="I15" s="97" t="s">
        <v>3</v>
      </c>
      <c r="J15" s="97" t="s">
        <v>2</v>
      </c>
    </row>
    <row r="16" spans="1:14" ht="91.5" customHeight="1" x14ac:dyDescent="0.25">
      <c r="A16" s="31" t="s">
        <v>1</v>
      </c>
      <c r="B16" s="32" t="s">
        <v>51</v>
      </c>
      <c r="C16" s="33" t="s">
        <v>22</v>
      </c>
      <c r="D16" s="34">
        <v>40</v>
      </c>
      <c r="E16" s="35">
        <v>0</v>
      </c>
      <c r="F16" s="36">
        <f>D16*E16</f>
        <v>0</v>
      </c>
      <c r="G16" s="37">
        <v>0.08</v>
      </c>
      <c r="H16" s="36">
        <f>F16*G16</f>
        <v>0</v>
      </c>
      <c r="I16" s="36">
        <f>F16+H16</f>
        <v>0</v>
      </c>
      <c r="J16" s="31"/>
    </row>
    <row r="17" spans="1:11" ht="97.5" customHeight="1" x14ac:dyDescent="0.25">
      <c r="A17" s="10"/>
      <c r="B17" s="11" t="s">
        <v>52</v>
      </c>
      <c r="C17" s="12" t="s">
        <v>22</v>
      </c>
      <c r="D17" s="38">
        <v>25</v>
      </c>
      <c r="E17" s="28">
        <v>0</v>
      </c>
      <c r="F17" s="36">
        <f t="shared" ref="F17" si="3">D17*E17</f>
        <v>0</v>
      </c>
      <c r="G17" s="37">
        <v>0.08</v>
      </c>
      <c r="H17" s="36">
        <f t="shared" ref="H17:H18" si="4">F17*G17</f>
        <v>0</v>
      </c>
      <c r="I17" s="36">
        <f t="shared" ref="I17:I18" si="5">F17+H17</f>
        <v>0</v>
      </c>
      <c r="J17" s="10"/>
      <c r="K17" s="48"/>
    </row>
    <row r="18" spans="1:11" ht="105" customHeight="1" x14ac:dyDescent="0.25">
      <c r="A18" s="10"/>
      <c r="B18" s="11" t="s">
        <v>53</v>
      </c>
      <c r="C18" s="12" t="s">
        <v>22</v>
      </c>
      <c r="D18" s="38">
        <v>50</v>
      </c>
      <c r="E18" s="28">
        <v>0</v>
      </c>
      <c r="F18" s="50">
        <f>D18*E18</f>
        <v>0</v>
      </c>
      <c r="G18" s="49">
        <v>0.08</v>
      </c>
      <c r="H18" s="50">
        <f t="shared" si="4"/>
        <v>0</v>
      </c>
      <c r="I18" s="50">
        <f t="shared" si="5"/>
        <v>0</v>
      </c>
      <c r="J18" s="10"/>
      <c r="K18" s="48"/>
    </row>
    <row r="19" spans="1:11" ht="30.75" customHeight="1" thickBot="1" x14ac:dyDescent="0.3">
      <c r="A19" s="4"/>
      <c r="B19" s="5"/>
      <c r="C19" s="6"/>
      <c r="D19" s="122" t="s">
        <v>0</v>
      </c>
      <c r="E19" s="123"/>
      <c r="F19" s="107">
        <f>SUM(F16:F18)</f>
        <v>0</v>
      </c>
      <c r="G19" s="8"/>
      <c r="H19" s="107">
        <f>SUM(H16:H18)</f>
        <v>0</v>
      </c>
      <c r="I19" s="107">
        <f>SUM(I16:I18)</f>
        <v>0</v>
      </c>
      <c r="J19" s="9"/>
    </row>
    <row r="20" spans="1:11" ht="12.75" customHeight="1" thickBot="1" x14ac:dyDescent="0.3"/>
    <row r="21" spans="1:11" ht="30" customHeight="1" thickBot="1" x14ac:dyDescent="0.3">
      <c r="D21" s="119" t="s">
        <v>85</v>
      </c>
      <c r="E21" s="120"/>
      <c r="F21" s="121">
        <f>SUM(F12,F19)</f>
        <v>0</v>
      </c>
      <c r="G21" s="118"/>
      <c r="H21" s="121">
        <f>SUM(H12,H19)</f>
        <v>0</v>
      </c>
      <c r="I21" s="121">
        <f>SUM(I12,I19)</f>
        <v>0</v>
      </c>
    </row>
  </sheetData>
  <mergeCells count="7">
    <mergeCell ref="D21:E21"/>
    <mergeCell ref="D19:E19"/>
    <mergeCell ref="I1:J1"/>
    <mergeCell ref="A2:J2"/>
    <mergeCell ref="A3:J3"/>
    <mergeCell ref="A4:J4"/>
    <mergeCell ref="D12:E12"/>
  </mergeCells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0.59999389629810485"/>
  </sheetPr>
  <dimension ref="A1:N11"/>
  <sheetViews>
    <sheetView view="pageBreakPreview" topLeftCell="A8" zoomScale="80" zoomScaleNormal="100" zoomScaleSheetLayoutView="80" workbookViewId="0">
      <selection activeCell="E7" sqref="E7:E10"/>
    </sheetView>
  </sheetViews>
  <sheetFormatPr defaultColWidth="8.85546875" defaultRowHeight="12.75" customHeight="1" x14ac:dyDescent="0.25"/>
  <cols>
    <col min="1" max="1" width="5.140625" customWidth="1"/>
    <col min="2" max="2" width="49" customWidth="1"/>
    <col min="3" max="3" width="4.85546875" customWidth="1"/>
    <col min="4" max="4" width="13.42578125" customWidth="1"/>
    <col min="5" max="5" width="10.140625" customWidth="1"/>
    <col min="6" max="6" width="13.140625" customWidth="1"/>
    <col min="7" max="7" width="4.5703125" customWidth="1"/>
    <col min="8" max="8" width="12.5703125" customWidth="1"/>
    <col min="9" max="9" width="12.85546875" customWidth="1"/>
    <col min="10" max="10" width="18.85546875" customWidth="1"/>
    <col min="11" max="11" width="8.85546875" customWidth="1"/>
  </cols>
  <sheetData>
    <row r="1" spans="1:14" ht="15" x14ac:dyDescent="0.25">
      <c r="A1" s="1"/>
      <c r="B1" s="3"/>
      <c r="C1" s="1"/>
      <c r="D1" s="1"/>
      <c r="E1" s="1"/>
      <c r="F1" s="1"/>
      <c r="G1" s="1"/>
      <c r="H1" s="1"/>
      <c r="I1" s="65" t="s">
        <v>90</v>
      </c>
      <c r="J1" s="65"/>
    </row>
    <row r="2" spans="1:14" ht="15.75" x14ac:dyDescent="0.25">
      <c r="A2" s="66" t="s">
        <v>21</v>
      </c>
      <c r="B2" s="67"/>
      <c r="C2" s="67"/>
      <c r="D2" s="67"/>
      <c r="E2" s="67"/>
      <c r="F2" s="67"/>
      <c r="G2" s="67"/>
      <c r="H2" s="67"/>
      <c r="I2" s="67"/>
      <c r="J2" s="67"/>
    </row>
    <row r="3" spans="1:14" ht="15.75" x14ac:dyDescent="0.25">
      <c r="A3" s="66" t="s">
        <v>81</v>
      </c>
      <c r="B3" s="68"/>
      <c r="C3" s="67"/>
      <c r="D3" s="67"/>
      <c r="E3" s="67"/>
      <c r="F3" s="67"/>
      <c r="G3" s="67"/>
      <c r="H3" s="67"/>
      <c r="I3" s="67"/>
      <c r="J3" s="67"/>
    </row>
    <row r="4" spans="1:14" ht="15" x14ac:dyDescent="0.25">
      <c r="A4" s="76" t="s">
        <v>29</v>
      </c>
      <c r="B4" s="76"/>
      <c r="C4" s="76"/>
      <c r="D4" s="76"/>
      <c r="E4" s="76"/>
      <c r="F4" s="76"/>
      <c r="G4" s="76"/>
      <c r="H4" s="76"/>
      <c r="I4" s="76"/>
      <c r="J4" s="77"/>
    </row>
    <row r="5" spans="1:14" s="92" customFormat="1" ht="52.5" customHeight="1" x14ac:dyDescent="0.2">
      <c r="A5" s="90" t="s">
        <v>28</v>
      </c>
      <c r="B5" s="90" t="s">
        <v>27</v>
      </c>
      <c r="C5" s="90" t="s">
        <v>26</v>
      </c>
      <c r="D5" s="91" t="s">
        <v>25</v>
      </c>
      <c r="E5" s="91" t="s">
        <v>13</v>
      </c>
      <c r="F5" s="91" t="s">
        <v>12</v>
      </c>
      <c r="G5" s="91" t="s">
        <v>11</v>
      </c>
      <c r="H5" s="91" t="s">
        <v>10</v>
      </c>
      <c r="I5" s="91" t="s">
        <v>16</v>
      </c>
      <c r="J5" s="91" t="s">
        <v>24</v>
      </c>
    </row>
    <row r="6" spans="1:14" s="92" customFormat="1" ht="17.25" customHeight="1" x14ac:dyDescent="0.2">
      <c r="A6" s="91" t="s">
        <v>1</v>
      </c>
      <c r="B6" s="91" t="s">
        <v>23</v>
      </c>
      <c r="C6" s="91" t="s">
        <v>9</v>
      </c>
      <c r="D6" s="91" t="s">
        <v>8</v>
      </c>
      <c r="E6" s="91" t="s">
        <v>7</v>
      </c>
      <c r="F6" s="91" t="s">
        <v>6</v>
      </c>
      <c r="G6" s="91" t="s">
        <v>5</v>
      </c>
      <c r="H6" s="91" t="s">
        <v>4</v>
      </c>
      <c r="I6" s="91" t="s">
        <v>3</v>
      </c>
      <c r="J6" s="91" t="s">
        <v>2</v>
      </c>
    </row>
    <row r="7" spans="1:14" ht="138" customHeight="1" x14ac:dyDescent="0.25">
      <c r="A7" s="39" t="s">
        <v>1</v>
      </c>
      <c r="B7" s="114" t="s">
        <v>54</v>
      </c>
      <c r="C7" s="40" t="s">
        <v>22</v>
      </c>
      <c r="D7" s="40">
        <v>15</v>
      </c>
      <c r="E7" s="43">
        <v>0</v>
      </c>
      <c r="F7" s="43">
        <f>D7*E7</f>
        <v>0</v>
      </c>
      <c r="G7" s="41">
        <v>0.08</v>
      </c>
      <c r="H7" s="43">
        <f>F7*G7</f>
        <v>0</v>
      </c>
      <c r="I7" s="43">
        <f>F7+H7</f>
        <v>0</v>
      </c>
      <c r="J7" s="42"/>
    </row>
    <row r="8" spans="1:14" ht="173.25" customHeight="1" x14ac:dyDescent="0.25">
      <c r="A8" s="39"/>
      <c r="B8" s="114" t="s">
        <v>55</v>
      </c>
      <c r="C8" s="40" t="s">
        <v>22</v>
      </c>
      <c r="D8" s="40">
        <v>10</v>
      </c>
      <c r="E8" s="43">
        <v>0</v>
      </c>
      <c r="F8" s="43">
        <f t="shared" ref="F8:F10" si="0">D8*E8</f>
        <v>0</v>
      </c>
      <c r="G8" s="41">
        <v>0.08</v>
      </c>
      <c r="H8" s="43">
        <f t="shared" ref="H8:H10" si="1">F8*G8</f>
        <v>0</v>
      </c>
      <c r="I8" s="43">
        <f t="shared" ref="I8:I10" si="2">F8+H8</f>
        <v>0</v>
      </c>
      <c r="J8" s="42"/>
    </row>
    <row r="9" spans="1:14" ht="117.75" customHeight="1" x14ac:dyDescent="0.25">
      <c r="A9" s="39"/>
      <c r="B9" s="114" t="s">
        <v>56</v>
      </c>
      <c r="C9" s="40" t="s">
        <v>22</v>
      </c>
      <c r="D9" s="40">
        <v>50</v>
      </c>
      <c r="E9" s="43">
        <v>0</v>
      </c>
      <c r="F9" s="43">
        <f t="shared" si="0"/>
        <v>0</v>
      </c>
      <c r="G9" s="41">
        <v>0.08</v>
      </c>
      <c r="H9" s="43">
        <f t="shared" si="1"/>
        <v>0</v>
      </c>
      <c r="I9" s="43">
        <f t="shared" si="2"/>
        <v>0</v>
      </c>
      <c r="J9" s="42"/>
    </row>
    <row r="10" spans="1:14" ht="323.25" customHeight="1" x14ac:dyDescent="0.25">
      <c r="A10" s="45"/>
      <c r="B10" s="125" t="s">
        <v>57</v>
      </c>
      <c r="C10" s="46" t="s">
        <v>22</v>
      </c>
      <c r="D10" s="46">
        <v>20</v>
      </c>
      <c r="E10" s="43">
        <v>0</v>
      </c>
      <c r="F10" s="28">
        <f t="shared" si="0"/>
        <v>0</v>
      </c>
      <c r="G10" s="29">
        <v>0.08</v>
      </c>
      <c r="H10" s="28">
        <f t="shared" si="1"/>
        <v>0</v>
      </c>
      <c r="I10" s="28">
        <f t="shared" si="2"/>
        <v>0</v>
      </c>
      <c r="J10" s="47"/>
      <c r="K10" s="48"/>
      <c r="L10" s="48"/>
      <c r="M10" s="48"/>
      <c r="N10" s="48"/>
    </row>
    <row r="11" spans="1:14" ht="36.75" customHeight="1" thickBot="1" x14ac:dyDescent="0.3">
      <c r="D11" s="111" t="s">
        <v>0</v>
      </c>
      <c r="E11" s="112"/>
      <c r="F11" s="106">
        <f>SUM(F7:F10)</f>
        <v>0</v>
      </c>
      <c r="H11" s="107">
        <f>SUM(H7:H10)</f>
        <v>0</v>
      </c>
      <c r="I11" s="107">
        <f>SUM(I7:I10)</f>
        <v>0</v>
      </c>
    </row>
  </sheetData>
  <mergeCells count="5">
    <mergeCell ref="I1:J1"/>
    <mergeCell ref="A2:J2"/>
    <mergeCell ref="A3:J3"/>
    <mergeCell ref="A4:J4"/>
    <mergeCell ref="D11:E11"/>
  </mergeCells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4" tint="0.59999389629810485"/>
  </sheetPr>
  <dimension ref="A1:J8"/>
  <sheetViews>
    <sheetView view="pageBreakPreview" zoomScale="90" zoomScaleNormal="100" zoomScaleSheetLayoutView="90" workbookViewId="0">
      <selection activeCell="D8" sqref="D8:E8"/>
    </sheetView>
  </sheetViews>
  <sheetFormatPr defaultColWidth="8.85546875" defaultRowHeight="12.75" customHeight="1" x14ac:dyDescent="0.25"/>
  <cols>
    <col min="1" max="1" width="5.140625" customWidth="1"/>
    <col min="2" max="2" width="46.85546875" customWidth="1"/>
    <col min="3" max="3" width="4.85546875" customWidth="1"/>
    <col min="4" max="4" width="13" customWidth="1"/>
    <col min="5" max="5" width="10.140625" customWidth="1"/>
    <col min="6" max="6" width="13.140625" customWidth="1"/>
    <col min="7" max="7" width="4.42578125" customWidth="1"/>
    <col min="8" max="8" width="12.5703125" customWidth="1"/>
    <col min="9" max="9" width="12.85546875" customWidth="1"/>
    <col min="10" max="10" width="21" customWidth="1"/>
    <col min="11" max="11" width="8.85546875" customWidth="1"/>
  </cols>
  <sheetData>
    <row r="1" spans="1:10" ht="15" x14ac:dyDescent="0.25">
      <c r="A1" s="1"/>
      <c r="B1" s="3"/>
      <c r="C1" s="1"/>
      <c r="D1" s="1"/>
      <c r="E1" s="1"/>
      <c r="F1" s="1"/>
      <c r="G1" s="1"/>
      <c r="H1" s="1"/>
      <c r="I1" s="65" t="s">
        <v>91</v>
      </c>
      <c r="J1" s="65"/>
    </row>
    <row r="2" spans="1:10" ht="15.75" x14ac:dyDescent="0.25">
      <c r="A2" s="66" t="s">
        <v>21</v>
      </c>
      <c r="B2" s="67"/>
      <c r="C2" s="67"/>
      <c r="D2" s="67"/>
      <c r="E2" s="67"/>
      <c r="F2" s="67"/>
      <c r="G2" s="67"/>
      <c r="H2" s="67"/>
      <c r="I2" s="67"/>
      <c r="J2" s="67"/>
    </row>
    <row r="3" spans="1:10" ht="15.75" x14ac:dyDescent="0.25">
      <c r="A3" s="66" t="s">
        <v>92</v>
      </c>
      <c r="B3" s="68"/>
      <c r="C3" s="67"/>
      <c r="D3" s="67"/>
      <c r="E3" s="67"/>
      <c r="F3" s="67"/>
      <c r="G3" s="67"/>
      <c r="H3" s="67"/>
      <c r="I3" s="67"/>
      <c r="J3" s="67"/>
    </row>
    <row r="4" spans="1:10" ht="15" x14ac:dyDescent="0.25">
      <c r="A4" s="76" t="s">
        <v>29</v>
      </c>
      <c r="B4" s="76"/>
      <c r="C4" s="76"/>
      <c r="D4" s="76"/>
      <c r="E4" s="76"/>
      <c r="F4" s="76"/>
      <c r="G4" s="76"/>
      <c r="H4" s="76"/>
      <c r="I4" s="76"/>
      <c r="J4" s="77"/>
    </row>
    <row r="5" spans="1:10" s="92" customFormat="1" ht="67.5" x14ac:dyDescent="0.2">
      <c r="A5" s="90" t="s">
        <v>28</v>
      </c>
      <c r="B5" s="90" t="s">
        <v>27</v>
      </c>
      <c r="C5" s="90" t="s">
        <v>26</v>
      </c>
      <c r="D5" s="91" t="s">
        <v>25</v>
      </c>
      <c r="E5" s="91" t="s">
        <v>13</v>
      </c>
      <c r="F5" s="91" t="s">
        <v>12</v>
      </c>
      <c r="G5" s="91" t="s">
        <v>11</v>
      </c>
      <c r="H5" s="91" t="s">
        <v>10</v>
      </c>
      <c r="I5" s="91" t="s">
        <v>16</v>
      </c>
      <c r="J5" s="91" t="s">
        <v>24</v>
      </c>
    </row>
    <row r="6" spans="1:10" s="92" customFormat="1" ht="11.25" x14ac:dyDescent="0.2">
      <c r="A6" s="91" t="s">
        <v>1</v>
      </c>
      <c r="B6" s="91" t="s">
        <v>23</v>
      </c>
      <c r="C6" s="91" t="s">
        <v>9</v>
      </c>
      <c r="D6" s="91" t="s">
        <v>8</v>
      </c>
      <c r="E6" s="91" t="s">
        <v>7</v>
      </c>
      <c r="F6" s="91" t="s">
        <v>6</v>
      </c>
      <c r="G6" s="91" t="s">
        <v>5</v>
      </c>
      <c r="H6" s="91" t="s">
        <v>4</v>
      </c>
      <c r="I6" s="91" t="s">
        <v>3</v>
      </c>
      <c r="J6" s="91" t="s">
        <v>2</v>
      </c>
    </row>
    <row r="7" spans="1:10" ht="229.5" customHeight="1" x14ac:dyDescent="0.25">
      <c r="A7" s="45" t="s">
        <v>1</v>
      </c>
      <c r="B7" s="125" t="s">
        <v>46</v>
      </c>
      <c r="C7" s="46" t="s">
        <v>22</v>
      </c>
      <c r="D7" s="46">
        <v>40</v>
      </c>
      <c r="E7" s="28">
        <v>0</v>
      </c>
      <c r="F7" s="28">
        <f>D7*E7</f>
        <v>0</v>
      </c>
      <c r="G7" s="29">
        <v>0.08</v>
      </c>
      <c r="H7" s="28">
        <f>F7*G7</f>
        <v>0</v>
      </c>
      <c r="I7" s="28">
        <f>F7+H7</f>
        <v>0</v>
      </c>
      <c r="J7" s="47"/>
    </row>
    <row r="8" spans="1:10" ht="30" customHeight="1" thickBot="1" x14ac:dyDescent="0.3">
      <c r="D8" s="74" t="s">
        <v>0</v>
      </c>
      <c r="E8" s="75"/>
      <c r="F8" s="18">
        <f>SUM(F7:F7)</f>
        <v>0</v>
      </c>
      <c r="H8" s="7">
        <f>SUM(H7:H7)</f>
        <v>0</v>
      </c>
      <c r="I8" s="7">
        <f>SUM(I7:I7)</f>
        <v>0</v>
      </c>
    </row>
  </sheetData>
  <mergeCells count="5">
    <mergeCell ref="I1:J1"/>
    <mergeCell ref="A2:J2"/>
    <mergeCell ref="A3:J3"/>
    <mergeCell ref="A4:J4"/>
    <mergeCell ref="D8:E8"/>
  </mergeCells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4" tint="0.59999389629810485"/>
  </sheetPr>
  <dimension ref="A1:J8"/>
  <sheetViews>
    <sheetView view="pageBreakPreview" zoomScale="80" zoomScaleNormal="100" zoomScaleSheetLayoutView="80" workbookViewId="0">
      <selection activeCell="C6" sqref="C6:C7"/>
    </sheetView>
  </sheetViews>
  <sheetFormatPr defaultColWidth="8.85546875" defaultRowHeight="12.75" customHeight="1" x14ac:dyDescent="0.25"/>
  <cols>
    <col min="1" max="1" width="5.140625" customWidth="1"/>
    <col min="2" max="2" width="62.140625" customWidth="1"/>
    <col min="3" max="3" width="5.42578125" customWidth="1"/>
    <col min="4" max="4" width="10.140625" customWidth="1"/>
    <col min="5" max="5" width="8.85546875" customWidth="1"/>
    <col min="6" max="6" width="11.5703125" customWidth="1"/>
    <col min="7" max="7" width="5" customWidth="1"/>
    <col min="8" max="8" width="11.28515625" customWidth="1"/>
    <col min="9" max="9" width="12.140625" customWidth="1"/>
    <col min="10" max="10" width="12.42578125" customWidth="1"/>
    <col min="11" max="11" width="8.85546875" customWidth="1"/>
  </cols>
  <sheetData>
    <row r="1" spans="1:10" ht="15" x14ac:dyDescent="0.25">
      <c r="A1" s="1"/>
      <c r="B1" s="3"/>
      <c r="C1" s="1"/>
      <c r="D1" s="1"/>
      <c r="E1" s="1"/>
      <c r="F1" s="1"/>
      <c r="G1" s="1"/>
      <c r="H1" s="1"/>
      <c r="I1" s="65" t="s">
        <v>94</v>
      </c>
      <c r="J1" s="65"/>
    </row>
    <row r="2" spans="1:10" ht="15" x14ac:dyDescent="0.25">
      <c r="A2" s="86" t="s">
        <v>21</v>
      </c>
      <c r="B2" s="87"/>
      <c r="C2" s="87"/>
      <c r="D2" s="87"/>
      <c r="E2" s="87"/>
      <c r="F2" s="87"/>
      <c r="G2" s="87"/>
      <c r="H2" s="87"/>
      <c r="I2" s="87"/>
      <c r="J2" s="87"/>
    </row>
    <row r="3" spans="1:10" ht="15" x14ac:dyDescent="0.25">
      <c r="A3" s="86" t="s">
        <v>65</v>
      </c>
      <c r="B3" s="89"/>
      <c r="C3" s="87"/>
      <c r="D3" s="87"/>
      <c r="E3" s="87"/>
      <c r="F3" s="87"/>
      <c r="G3" s="87"/>
      <c r="H3" s="87"/>
      <c r="I3" s="87"/>
      <c r="J3" s="87"/>
    </row>
    <row r="4" spans="1:10" s="129" customFormat="1" ht="46.5" customHeight="1" x14ac:dyDescent="0.15">
      <c r="A4" s="128" t="s">
        <v>28</v>
      </c>
      <c r="B4" s="128" t="s">
        <v>27</v>
      </c>
      <c r="C4" s="128" t="s">
        <v>26</v>
      </c>
      <c r="D4" s="127" t="s">
        <v>25</v>
      </c>
      <c r="E4" s="127" t="s">
        <v>13</v>
      </c>
      <c r="F4" s="127" t="s">
        <v>12</v>
      </c>
      <c r="G4" s="127" t="s">
        <v>11</v>
      </c>
      <c r="H4" s="127" t="s">
        <v>10</v>
      </c>
      <c r="I4" s="127" t="s">
        <v>16</v>
      </c>
      <c r="J4" s="127" t="s">
        <v>24</v>
      </c>
    </row>
    <row r="5" spans="1:10" s="92" customFormat="1" ht="11.25" x14ac:dyDescent="0.2">
      <c r="A5" s="91" t="s">
        <v>1</v>
      </c>
      <c r="B5" s="91" t="s">
        <v>23</v>
      </c>
      <c r="C5" s="91" t="s">
        <v>9</v>
      </c>
      <c r="D5" s="91" t="s">
        <v>8</v>
      </c>
      <c r="E5" s="91" t="s">
        <v>7</v>
      </c>
      <c r="F5" s="91" t="s">
        <v>6</v>
      </c>
      <c r="G5" s="91" t="s">
        <v>5</v>
      </c>
      <c r="H5" s="91" t="s">
        <v>4</v>
      </c>
      <c r="I5" s="91" t="s">
        <v>3</v>
      </c>
      <c r="J5" s="91" t="s">
        <v>2</v>
      </c>
    </row>
    <row r="6" spans="1:10" ht="409.5" customHeight="1" x14ac:dyDescent="0.25">
      <c r="A6" s="78" t="s">
        <v>1</v>
      </c>
      <c r="B6" s="130" t="s">
        <v>93</v>
      </c>
      <c r="C6" s="79" t="s">
        <v>22</v>
      </c>
      <c r="D6" s="79">
        <v>300</v>
      </c>
      <c r="E6" s="126">
        <v>0</v>
      </c>
      <c r="F6" s="126">
        <f>D6*E6</f>
        <v>0</v>
      </c>
      <c r="G6" s="80">
        <v>0.08</v>
      </c>
      <c r="H6" s="126">
        <f>F6*G6</f>
        <v>0</v>
      </c>
      <c r="I6" s="126">
        <f>F6+H6</f>
        <v>0</v>
      </c>
      <c r="J6" s="81"/>
    </row>
    <row r="7" spans="1:10" ht="69" customHeight="1" x14ac:dyDescent="0.25">
      <c r="A7" s="78"/>
      <c r="B7" s="131"/>
      <c r="C7" s="79"/>
      <c r="D7" s="79"/>
      <c r="E7" s="126"/>
      <c r="F7" s="126"/>
      <c r="G7" s="80"/>
      <c r="H7" s="126"/>
      <c r="I7" s="126"/>
      <c r="J7" s="81"/>
    </row>
    <row r="8" spans="1:10" ht="33.75" customHeight="1" thickBot="1" x14ac:dyDescent="0.3">
      <c r="D8" s="74" t="s">
        <v>0</v>
      </c>
      <c r="E8" s="75"/>
      <c r="F8" s="18">
        <f>SUM(F6:F6)</f>
        <v>0</v>
      </c>
      <c r="H8" s="7">
        <f>SUM(H6:H6)</f>
        <v>0</v>
      </c>
      <c r="I8" s="7">
        <f>SUM(I6:I6)</f>
        <v>0</v>
      </c>
    </row>
  </sheetData>
  <mergeCells count="14">
    <mergeCell ref="I1:J1"/>
    <mergeCell ref="A2:J2"/>
    <mergeCell ref="A3:J3"/>
    <mergeCell ref="D8:E8"/>
    <mergeCell ref="B6:B7"/>
    <mergeCell ref="A6:A7"/>
    <mergeCell ref="C6:C7"/>
    <mergeCell ref="D6:D7"/>
    <mergeCell ref="E6:E7"/>
    <mergeCell ref="F6:F7"/>
    <mergeCell ref="G6:G7"/>
    <mergeCell ref="H6:H7"/>
    <mergeCell ref="I6:I7"/>
    <mergeCell ref="J6:J7"/>
  </mergeCells>
  <pageMargins left="0" right="0" top="0.55118110236220474" bottom="0.55118110236220474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4" tint="0.59999389629810485"/>
  </sheetPr>
  <dimension ref="A1:J9"/>
  <sheetViews>
    <sheetView view="pageBreakPreview" zoomScale="80" zoomScaleNormal="100" zoomScaleSheetLayoutView="80" workbookViewId="0">
      <selection activeCell="D4" sqref="D4"/>
    </sheetView>
  </sheetViews>
  <sheetFormatPr defaultColWidth="8.85546875" defaultRowHeight="12.75" customHeight="1" x14ac:dyDescent="0.25"/>
  <cols>
    <col min="1" max="1" width="4.42578125" customWidth="1"/>
    <col min="2" max="2" width="52.28515625" customWidth="1"/>
    <col min="3" max="3" width="5.140625" customWidth="1"/>
    <col min="4" max="4" width="13.7109375" customWidth="1"/>
    <col min="5" max="5" width="10.140625" customWidth="1"/>
    <col min="6" max="6" width="13.140625" customWidth="1"/>
    <col min="7" max="7" width="4.140625" customWidth="1"/>
    <col min="8" max="8" width="11" customWidth="1"/>
    <col min="9" max="9" width="11.28515625" customWidth="1"/>
    <col min="10" max="10" width="16.85546875" customWidth="1"/>
    <col min="11" max="11" width="8.85546875" customWidth="1"/>
  </cols>
  <sheetData>
    <row r="1" spans="1:10" ht="15" x14ac:dyDescent="0.25">
      <c r="A1" s="1"/>
      <c r="B1" s="3"/>
      <c r="C1" s="1"/>
      <c r="D1" s="1"/>
      <c r="E1" s="1"/>
      <c r="F1" s="1"/>
      <c r="G1" s="1"/>
      <c r="H1" s="1"/>
      <c r="I1" s="65" t="s">
        <v>95</v>
      </c>
      <c r="J1" s="65"/>
    </row>
    <row r="2" spans="1:10" ht="15.75" x14ac:dyDescent="0.25">
      <c r="A2" s="66" t="s">
        <v>21</v>
      </c>
      <c r="B2" s="67"/>
      <c r="C2" s="67"/>
      <c r="D2" s="67"/>
      <c r="E2" s="67"/>
      <c r="F2" s="67"/>
      <c r="G2" s="67"/>
      <c r="H2" s="67"/>
      <c r="I2" s="67"/>
      <c r="J2" s="67"/>
    </row>
    <row r="3" spans="1:10" ht="15.75" x14ac:dyDescent="0.25">
      <c r="A3" s="66" t="s">
        <v>69</v>
      </c>
      <c r="B3" s="68"/>
      <c r="C3" s="67"/>
      <c r="D3" s="67"/>
      <c r="E3" s="67"/>
      <c r="F3" s="67"/>
      <c r="G3" s="67"/>
      <c r="H3" s="67"/>
      <c r="I3" s="67"/>
      <c r="J3" s="67"/>
    </row>
    <row r="4" spans="1:10" s="92" customFormat="1" ht="67.5" x14ac:dyDescent="0.2">
      <c r="A4" s="90" t="s">
        <v>28</v>
      </c>
      <c r="B4" s="90" t="s">
        <v>27</v>
      </c>
      <c r="C4" s="90" t="s">
        <v>26</v>
      </c>
      <c r="D4" s="91" t="s">
        <v>25</v>
      </c>
      <c r="E4" s="91" t="s">
        <v>13</v>
      </c>
      <c r="F4" s="91" t="s">
        <v>12</v>
      </c>
      <c r="G4" s="91" t="s">
        <v>11</v>
      </c>
      <c r="H4" s="91" t="s">
        <v>10</v>
      </c>
      <c r="I4" s="91" t="s">
        <v>16</v>
      </c>
      <c r="J4" s="91" t="s">
        <v>24</v>
      </c>
    </row>
    <row r="5" spans="1:10" s="92" customFormat="1" ht="11.25" x14ac:dyDescent="0.2">
      <c r="A5" s="91" t="s">
        <v>1</v>
      </c>
      <c r="B5" s="91" t="s">
        <v>23</v>
      </c>
      <c r="C5" s="91" t="s">
        <v>9</v>
      </c>
      <c r="D5" s="91" t="s">
        <v>8</v>
      </c>
      <c r="E5" s="91" t="s">
        <v>7</v>
      </c>
      <c r="F5" s="91" t="s">
        <v>6</v>
      </c>
      <c r="G5" s="91" t="s">
        <v>5</v>
      </c>
      <c r="H5" s="91" t="s">
        <v>4</v>
      </c>
      <c r="I5" s="91" t="s">
        <v>3</v>
      </c>
      <c r="J5" s="91" t="s">
        <v>2</v>
      </c>
    </row>
    <row r="6" spans="1:10" ht="160.5" customHeight="1" x14ac:dyDescent="0.25">
      <c r="A6" s="39" t="s">
        <v>1</v>
      </c>
      <c r="B6" s="114" t="s">
        <v>70</v>
      </c>
      <c r="C6" s="40" t="s">
        <v>22</v>
      </c>
      <c r="D6" s="40">
        <v>500</v>
      </c>
      <c r="E6" s="43">
        <v>0</v>
      </c>
      <c r="F6" s="43">
        <f>D6*E6</f>
        <v>0</v>
      </c>
      <c r="G6" s="41">
        <v>0.08</v>
      </c>
      <c r="H6" s="43">
        <f>F6*G6</f>
        <v>0</v>
      </c>
      <c r="I6" s="43">
        <f>F6+H6</f>
        <v>0</v>
      </c>
      <c r="J6" s="42"/>
    </row>
    <row r="7" spans="1:10" ht="83.25" customHeight="1" x14ac:dyDescent="0.25">
      <c r="A7" s="39" t="s">
        <v>9</v>
      </c>
      <c r="B7" s="114" t="s">
        <v>71</v>
      </c>
      <c r="C7" s="40" t="s">
        <v>22</v>
      </c>
      <c r="D7" s="40">
        <v>50</v>
      </c>
      <c r="E7" s="43">
        <v>0</v>
      </c>
      <c r="F7" s="43">
        <f>D7*E7</f>
        <v>0</v>
      </c>
      <c r="G7" s="41">
        <v>0.08</v>
      </c>
      <c r="H7" s="43">
        <f>F7*G7</f>
        <v>0</v>
      </c>
      <c r="I7" s="43">
        <f>F7+H7</f>
        <v>0</v>
      </c>
      <c r="J7" s="42"/>
    </row>
    <row r="8" spans="1:10" ht="96.75" customHeight="1" x14ac:dyDescent="0.25">
      <c r="A8" s="45" t="s">
        <v>8</v>
      </c>
      <c r="B8" s="125" t="s">
        <v>72</v>
      </c>
      <c r="C8" s="46" t="s">
        <v>22</v>
      </c>
      <c r="D8" s="46">
        <v>50</v>
      </c>
      <c r="E8" s="28">
        <v>0</v>
      </c>
      <c r="F8" s="28">
        <f>D8*E8</f>
        <v>0</v>
      </c>
      <c r="G8" s="29">
        <v>0.08</v>
      </c>
      <c r="H8" s="28">
        <f>F8*G8</f>
        <v>0</v>
      </c>
      <c r="I8" s="28">
        <f>F8+H8</f>
        <v>0</v>
      </c>
      <c r="J8" s="47"/>
    </row>
    <row r="9" spans="1:10" ht="33.75" customHeight="1" thickBot="1" x14ac:dyDescent="0.3">
      <c r="D9" s="74" t="s">
        <v>0</v>
      </c>
      <c r="E9" s="75"/>
      <c r="F9" s="18">
        <f>SUM(F6:F8)</f>
        <v>0</v>
      </c>
      <c r="H9" s="7">
        <f>SUM(H6:H8)</f>
        <v>0</v>
      </c>
      <c r="I9" s="7">
        <f>SUM(I6:I8)</f>
        <v>0</v>
      </c>
    </row>
  </sheetData>
  <mergeCells count="4">
    <mergeCell ref="I1:J1"/>
    <mergeCell ref="A2:J2"/>
    <mergeCell ref="A3:J3"/>
    <mergeCell ref="D9:E9"/>
  </mergeCells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4" tint="0.59999389629810485"/>
  </sheetPr>
  <dimension ref="A1:J8"/>
  <sheetViews>
    <sheetView tabSelected="1" view="pageBreakPreview" zoomScale="80" zoomScaleNormal="100" zoomScaleSheetLayoutView="80" workbookViewId="0">
      <selection activeCell="S6" sqref="S6"/>
    </sheetView>
  </sheetViews>
  <sheetFormatPr defaultColWidth="8.85546875" defaultRowHeight="12.75" customHeight="1" x14ac:dyDescent="0.25"/>
  <cols>
    <col min="1" max="1" width="5.140625" customWidth="1"/>
    <col min="2" max="2" width="38.85546875" customWidth="1"/>
    <col min="3" max="3" width="6" customWidth="1"/>
    <col min="4" max="4" width="16.42578125" customWidth="1"/>
    <col min="5" max="5" width="10.140625" customWidth="1"/>
    <col min="6" max="6" width="13.140625" customWidth="1"/>
    <col min="7" max="7" width="6.140625" customWidth="1"/>
    <col min="8" max="8" width="12.5703125" customWidth="1"/>
    <col min="9" max="9" width="12.85546875" customWidth="1"/>
    <col min="10" max="10" width="21" customWidth="1"/>
    <col min="11" max="11" width="8.85546875" customWidth="1"/>
  </cols>
  <sheetData>
    <row r="1" spans="1:10" ht="15" x14ac:dyDescent="0.25">
      <c r="A1" s="1"/>
      <c r="B1" s="3"/>
      <c r="C1" s="1"/>
      <c r="D1" s="1"/>
      <c r="E1" s="1"/>
      <c r="F1" s="1"/>
      <c r="G1" s="1"/>
      <c r="H1" s="1"/>
      <c r="I1" s="65" t="s">
        <v>96</v>
      </c>
      <c r="J1" s="65"/>
    </row>
    <row r="2" spans="1:10" ht="15.75" x14ac:dyDescent="0.25">
      <c r="A2" s="66" t="s">
        <v>21</v>
      </c>
      <c r="B2" s="67"/>
      <c r="C2" s="67"/>
      <c r="D2" s="67"/>
      <c r="E2" s="67"/>
      <c r="F2" s="67"/>
      <c r="G2" s="67"/>
      <c r="H2" s="67"/>
      <c r="I2" s="67"/>
      <c r="J2" s="67"/>
    </row>
    <row r="3" spans="1:10" ht="15.75" x14ac:dyDescent="0.25">
      <c r="A3" s="66" t="s">
        <v>68</v>
      </c>
      <c r="B3" s="68"/>
      <c r="C3" s="67"/>
      <c r="D3" s="67"/>
      <c r="E3" s="67"/>
      <c r="F3" s="67"/>
      <c r="G3" s="67"/>
      <c r="H3" s="67"/>
      <c r="I3" s="67"/>
      <c r="J3" s="67"/>
    </row>
    <row r="4" spans="1:10" ht="76.5" x14ac:dyDescent="0.25">
      <c r="A4" s="24" t="s">
        <v>28</v>
      </c>
      <c r="B4" s="24" t="s">
        <v>27</v>
      </c>
      <c r="C4" s="24" t="s">
        <v>26</v>
      </c>
      <c r="D4" s="23" t="s">
        <v>25</v>
      </c>
      <c r="E4" s="23" t="s">
        <v>13</v>
      </c>
      <c r="F4" s="23" t="s">
        <v>12</v>
      </c>
      <c r="G4" s="23" t="s">
        <v>11</v>
      </c>
      <c r="H4" s="23" t="s">
        <v>10</v>
      </c>
      <c r="I4" s="23" t="s">
        <v>16</v>
      </c>
      <c r="J4" s="23" t="s">
        <v>24</v>
      </c>
    </row>
    <row r="5" spans="1:10" ht="15" x14ac:dyDescent="0.25">
      <c r="A5" s="23" t="s">
        <v>1</v>
      </c>
      <c r="B5" s="23" t="s">
        <v>23</v>
      </c>
      <c r="C5" s="23" t="s">
        <v>9</v>
      </c>
      <c r="D5" s="23" t="s">
        <v>8</v>
      </c>
      <c r="E5" s="23" t="s">
        <v>7</v>
      </c>
      <c r="F5" s="23" t="s">
        <v>6</v>
      </c>
      <c r="G5" s="23" t="s">
        <v>5</v>
      </c>
      <c r="H5" s="23" t="s">
        <v>4</v>
      </c>
      <c r="I5" s="23" t="s">
        <v>3</v>
      </c>
      <c r="J5" s="23" t="s">
        <v>2</v>
      </c>
    </row>
    <row r="6" spans="1:10" ht="95.25" customHeight="1" x14ac:dyDescent="0.25">
      <c r="A6" s="39" t="s">
        <v>1</v>
      </c>
      <c r="B6" s="114" t="s">
        <v>66</v>
      </c>
      <c r="C6" s="40" t="s">
        <v>22</v>
      </c>
      <c r="D6" s="40">
        <v>100</v>
      </c>
      <c r="E6" s="117">
        <v>0</v>
      </c>
      <c r="F6" s="43">
        <f>D6*E6</f>
        <v>0</v>
      </c>
      <c r="G6" s="41">
        <v>0.08</v>
      </c>
      <c r="H6" s="117">
        <f>F6*G6</f>
        <v>0</v>
      </c>
      <c r="I6" s="117">
        <f>F6+H6</f>
        <v>0</v>
      </c>
      <c r="J6" s="42"/>
    </row>
    <row r="7" spans="1:10" ht="103.5" customHeight="1" x14ac:dyDescent="0.25">
      <c r="A7" s="45" t="s">
        <v>23</v>
      </c>
      <c r="B7" s="125" t="s">
        <v>67</v>
      </c>
      <c r="C7" s="46" t="s">
        <v>22</v>
      </c>
      <c r="D7" s="46">
        <v>200</v>
      </c>
      <c r="E7" s="30">
        <v>0</v>
      </c>
      <c r="F7" s="28">
        <f t="shared" ref="F7" si="0">D7*E7</f>
        <v>0</v>
      </c>
      <c r="G7" s="29">
        <v>0.08</v>
      </c>
      <c r="H7" s="30">
        <f t="shared" ref="H7" si="1">F7*G7</f>
        <v>0</v>
      </c>
      <c r="I7" s="30">
        <f t="shared" ref="I7" si="2">F7+H7</f>
        <v>0</v>
      </c>
      <c r="J7" s="47"/>
    </row>
    <row r="8" spans="1:10" ht="45" customHeight="1" thickBot="1" x14ac:dyDescent="0.3">
      <c r="D8" s="74" t="s">
        <v>0</v>
      </c>
      <c r="E8" s="75"/>
      <c r="F8" s="18">
        <f>SUM(F6:F7)</f>
        <v>0</v>
      </c>
      <c r="H8" s="7">
        <f>SUM(H6:H7)</f>
        <v>0</v>
      </c>
      <c r="I8" s="7">
        <f>SUM(I6:I7)</f>
        <v>0</v>
      </c>
    </row>
  </sheetData>
  <mergeCells count="4">
    <mergeCell ref="I1:J1"/>
    <mergeCell ref="A2:J2"/>
    <mergeCell ref="A3:J3"/>
    <mergeCell ref="D8:E8"/>
  </mergeCells>
  <pageMargins left="0.11811023622047245" right="0.11811023622047245" top="0.74803149606299213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Zadanie 1 </vt:lpstr>
      <vt:lpstr>Zadanie 2</vt:lpstr>
      <vt:lpstr>Zadanie 3</vt:lpstr>
      <vt:lpstr>Zadanie 4</vt:lpstr>
      <vt:lpstr>Zadanie 5</vt:lpstr>
      <vt:lpstr>Zadanie 6</vt:lpstr>
      <vt:lpstr>Zadanie 7 </vt:lpstr>
      <vt:lpstr>Zadanie 8</vt:lpstr>
      <vt:lpstr>Zadanie 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2025-01-28T09:45:54Z</dcterms:modified>
</cp:coreProperties>
</file>