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g\Documents\SWZ - NOWA\PONIŻEJ\SWZ 2025\Ubezpieczenie cz.I i II\"/>
    </mc:Choice>
  </mc:AlternateContent>
  <bookViews>
    <workbookView xWindow="-120" yWindow="-120" windowWidth="29040" windowHeight="15720" activeTab="5"/>
  </bookViews>
  <sheets>
    <sheet name="informacje ogólne" sheetId="90" r:id="rId1"/>
    <sheet name="budynki" sheetId="89" r:id="rId2"/>
    <sheet name="elektronika " sheetId="83" r:id="rId3"/>
    <sheet name="środki trwałe" sheetId="92" r:id="rId4"/>
    <sheet name="lokalizacje" sheetId="96" r:id="rId5"/>
    <sheet name="pojazdy" sheetId="100" r:id="rId6"/>
    <sheet name="szkody" sheetId="98" r:id="rId7"/>
  </sheets>
  <definedNames>
    <definedName name="_xlnm._FilterDatabase" localSheetId="2" hidden="1">'elektronika '!$A$6:$IT$6</definedName>
    <definedName name="Excel_BuiltIn_Print_Area_1" localSheetId="4">#REF!</definedName>
    <definedName name="Excel_BuiltIn_Print_Area_1" localSheetId="5">#REF!</definedName>
    <definedName name="Excel_BuiltIn_Print_Area_1">#N/A</definedName>
    <definedName name="Excel_BuiltIn_Print_Area_4" localSheetId="4">#REF!</definedName>
    <definedName name="Excel_BuiltIn_Print_Area_4" localSheetId="5">pojazdy!#REF!</definedName>
    <definedName name="Excel_BuiltIn_Print_Area_4">#N/A</definedName>
    <definedName name="_xlnm.Print_Area" localSheetId="1">budynki!$A$1:$X$177</definedName>
    <definedName name="_xlnm.Print_Area" localSheetId="2">'elektronika '!$A$1:$D$1065</definedName>
    <definedName name="_xlnm.Print_Area" localSheetId="0">'informacje ogólne'!$A$1:$I$28</definedName>
    <definedName name="_xlnm.Print_Area" localSheetId="4">lokalizacje!$A$1:$C$24</definedName>
    <definedName name="_xlnm.Print_Area" localSheetId="5">pojazdy!$A$1:$AA$57</definedName>
    <definedName name="_xlnm.Print_Area" localSheetId="6">szkody!$A$1:$E$48</definedName>
    <definedName name="_xlnm.Print_Area" localSheetId="3">'środki trwałe'!$A$1:$D$30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4" i="89" l="1"/>
  <c r="G160" i="89"/>
  <c r="G152" i="89"/>
  <c r="G143" i="89"/>
  <c r="G132" i="89"/>
  <c r="G98" i="89"/>
  <c r="G78" i="89"/>
  <c r="G59" i="89"/>
  <c r="G56" i="89"/>
  <c r="G21" i="89"/>
  <c r="D233" i="83" l="1"/>
  <c r="D249" i="83"/>
  <c r="D270" i="83"/>
  <c r="D287" i="83"/>
  <c r="D292" i="83"/>
  <c r="D317" i="83"/>
  <c r="D330" i="83"/>
  <c r="D358" i="83"/>
  <c r="D374" i="83"/>
  <c r="D381" i="83"/>
  <c r="D408" i="83"/>
  <c r="D425" i="83"/>
  <c r="D438" i="83"/>
  <c r="D452" i="83"/>
  <c r="D469" i="83"/>
  <c r="D577" i="83"/>
  <c r="D586" i="83"/>
  <c r="D603" i="83"/>
  <c r="D609" i="83"/>
  <c r="D644" i="83"/>
  <c r="D663" i="83"/>
  <c r="D675" i="83"/>
  <c r="D687" i="83"/>
  <c r="D694" i="83"/>
  <c r="D714" i="83"/>
  <c r="D719" i="83"/>
  <c r="D724" i="83"/>
  <c r="D742" i="83"/>
  <c r="D775" i="83"/>
  <c r="D784" i="83"/>
  <c r="D816" i="83"/>
  <c r="D932" i="83"/>
  <c r="D964" i="83"/>
  <c r="D977" i="83"/>
  <c r="D1004" i="83"/>
  <c r="D1039" i="83"/>
  <c r="G124" i="89"/>
  <c r="G107" i="89"/>
  <c r="D1047" i="83"/>
  <c r="D211" i="83"/>
  <c r="D176" i="83"/>
  <c r="C7" i="92"/>
  <c r="D14" i="98" l="1"/>
  <c r="D22" i="98"/>
  <c r="D33" i="98"/>
  <c r="D478" i="83"/>
  <c r="D698" i="83"/>
  <c r="D343" i="83"/>
  <c r="D47" i="98"/>
  <c r="C28" i="92"/>
  <c r="D513" i="83"/>
  <c r="C22" i="92"/>
  <c r="C21" i="92"/>
  <c r="C14" i="92" l="1"/>
  <c r="D679" i="83"/>
  <c r="D1063" i="83" s="1"/>
  <c r="D518" i="83"/>
  <c r="D495" i="83"/>
  <c r="C25" i="92"/>
  <c r="C18" i="92"/>
  <c r="D1056" i="83"/>
  <c r="C30" i="92" l="1"/>
  <c r="D521" i="83"/>
  <c r="D214" i="83"/>
  <c r="D1062" i="83" s="1"/>
  <c r="D1050" i="83" l="1"/>
  <c r="D1059" i="83" l="1"/>
  <c r="G80" i="89"/>
  <c r="G86" i="89" s="1"/>
  <c r="G89" i="89" l="1"/>
  <c r="G94" i="89" s="1"/>
  <c r="G61" i="89"/>
  <c r="G67" i="89" s="1"/>
  <c r="G42" i="89"/>
  <c r="G44" i="89" s="1"/>
  <c r="D1053" i="83"/>
  <c r="D1064" i="83" s="1"/>
  <c r="G27" i="89" l="1"/>
  <c r="G34" i="89" s="1"/>
  <c r="G36" i="89"/>
  <c r="G40" i="89" s="1"/>
  <c r="G101" i="89"/>
  <c r="G103" i="89" s="1"/>
  <c r="G109" i="89"/>
  <c r="G119" i="89" s="1"/>
  <c r="G176" i="89" l="1"/>
</calcChain>
</file>

<file path=xl/sharedStrings.xml><?xml version="1.0" encoding="utf-8"?>
<sst xmlns="http://schemas.openxmlformats.org/spreadsheetml/2006/main" count="3544" uniqueCount="1580">
  <si>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stacjonarnego</t>
    </r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</si>
  <si>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przenośnego</t>
    </r>
    <r>
      <rPr>
        <b/>
        <i/>
        <sz val="10"/>
        <rFont val="Arial"/>
        <family val="2"/>
        <charset val="238"/>
      </rPr>
      <t xml:space="preserve"> </t>
    </r>
  </si>
  <si>
    <t>L.p.</t>
  </si>
  <si>
    <t>Nazwa jednostki</t>
  </si>
  <si>
    <t>NIP</t>
  </si>
  <si>
    <t>REGON</t>
  </si>
  <si>
    <t>lokalizacja (adres)</t>
  </si>
  <si>
    <t>W tym zbiory bibioteczne</t>
  </si>
  <si>
    <t>Jednostka</t>
  </si>
  <si>
    <t>Razem</t>
  </si>
  <si>
    <t>Lp.</t>
  </si>
  <si>
    <t xml:space="preserve">Nazwa  </t>
  </si>
  <si>
    <t>Rok produkcji</t>
  </si>
  <si>
    <t>Wartość księgowa brutto</t>
  </si>
  <si>
    <t>Razem sprzęt stacjonarny</t>
  </si>
  <si>
    <t>Razem sprzęt przenośny</t>
  </si>
  <si>
    <t>Razem monitoring wizyjny</t>
  </si>
  <si>
    <t>Lokalizacja (adres)</t>
  </si>
  <si>
    <t>Zabezpieczenia (znane zabezpieczenia p-poż i przeciw kradzieżowe)</t>
  </si>
  <si>
    <t>Urządzenia i wyposażenie</t>
  </si>
  <si>
    <t>Wykaz monitoringu wizyjnego</t>
  </si>
  <si>
    <t>lp.</t>
  </si>
  <si>
    <t xml:space="preserve">przeznaczenie budynku/ budowli </t>
  </si>
  <si>
    <t>czy budynek jest użytkowany? (TAK/NIE)</t>
  </si>
  <si>
    <t>czy jest to budynkek zabytkowy, podlegający nadzorowi konserwatora zabytków?</t>
  </si>
  <si>
    <t>rok budowy</t>
  </si>
  <si>
    <t>Rodzaj materiałów budowlanych, z jakich wykonano budynek</t>
  </si>
  <si>
    <t>powierzchnia użytkowa (w m²)**</t>
  </si>
  <si>
    <t>ilość kondygnacji</t>
  </si>
  <si>
    <t>czy budynek jest podpiwniczony?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</si>
  <si>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</si>
  <si>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</si>
  <si>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</si>
  <si>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</si>
  <si>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</si>
  <si>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</si>
  <si>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</si>
  <si>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</si>
  <si>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</si>
  <si>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</si>
  <si>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t>suma ubezpieczenia (wartość)</t>
  </si>
  <si>
    <t>rodzaj wartości (księgowa brutto - KB / odtworzeniowa - O)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</si>
  <si>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</si>
  <si>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INFORMACJA O MAJĄTKU TRWAŁYM</t>
  </si>
  <si>
    <t xml:space="preserve">zabezpieczenia
(znane zabiezpieczenia p-poż i przeciw kradzieżowe)                                   </t>
  </si>
  <si>
    <t>informacja o przeprowadzonych remontach i modernizacji budynków starszych niż 50 lat (data remontu, czego dotyczył remont, wielkość poniesionych nakładów na remont)</t>
  </si>
  <si>
    <t xml:space="preserve">nazwa budynku / budowli </t>
  </si>
  <si>
    <t>SUMA OGÓŁEM</t>
  </si>
  <si>
    <t>-</t>
  </si>
  <si>
    <t>WYKAZ LOKALIZACJI, W KTÓRYCH PROWADZONA JEST DZIAŁALNOŚĆ ORAZ LOKALIZACJI, GDZIE ZNAJDUJE SIĘ MIENIE NALEŻĄCE DO JEDNOSTEK POWIATU GORLICKIEGO (nie wykazane w załączniku nr 1 - poniższy wykaz nie musi być pełnym wykazem lokalizacji)</t>
  </si>
  <si>
    <t>Dom Pomocy Społecznej w Klimkówce</t>
  </si>
  <si>
    <t>Dom Pomocy Społecznej ul. Michalusa w Gorlicach</t>
  </si>
  <si>
    <t>Dom Pomocy Społecznej ul. Sienkiewicza w Gorlicach</t>
  </si>
  <si>
    <t>I Liceum Ogólnokształcące im. M. Kromera</t>
  </si>
  <si>
    <t>Młodzieżowy Dom Kultury</t>
  </si>
  <si>
    <t>Powiatowy Zespół Placówek Oświatowych w Bieczu</t>
  </si>
  <si>
    <t>Powiatowy Zarząd Drogowy</t>
  </si>
  <si>
    <t>Specjalny Ośrodek Szkolno-Wychowawczy im. M. Grzegorzewskiej w Kobylance</t>
  </si>
  <si>
    <t>Specjany Ośrodek Szkolno - Wychowawczy w Szymbarku</t>
  </si>
  <si>
    <t>Centrum Opieki nad Dzieckiem "Razem"</t>
  </si>
  <si>
    <t>Zespół Szkół nr 1 w Gorlicach</t>
  </si>
  <si>
    <t>Zespół Szkół Ekonomicznych im. Jana Pawła II w Gorlicach</t>
  </si>
  <si>
    <t>Zespół Szkół Zawodowych im. St. Wyspiańskiego w Bobowej</t>
  </si>
  <si>
    <t>Liceum Ogólnokształcące im. Stanisława Wyspiańskiego w Bieczu</t>
  </si>
  <si>
    <t>Zespół Szkół Ogólnokształcących w Bobowej</t>
  </si>
  <si>
    <t>Zespół Szkół Technicznych im. W. Pola w Gorlicach</t>
  </si>
  <si>
    <t>Zespół Szkół Zawodowych im. Św. Jadwigi Królowej w Bieczu</t>
  </si>
  <si>
    <t>Zespół Szkół Zawodowych im. K. Pułaskiego w Gorlicach</t>
  </si>
  <si>
    <t>Centrum Kształcenia Zawodowego w Gorlicach</t>
  </si>
  <si>
    <t>1. Powiatowy Zarząd Drogowy</t>
  </si>
  <si>
    <t>Obwód Drogowy w Libuszy</t>
  </si>
  <si>
    <t>Obwód Drogowy w Uściu Gorlickim</t>
  </si>
  <si>
    <t>Lokalizacje parkometrów: Gorlice ul. Mickiewicza oraz Gorlice ul. Michalusa</t>
  </si>
  <si>
    <t>2. Poradnia Psychologiczno-Pedagogiczna</t>
  </si>
  <si>
    <t>ul. Parkowa 1, 38-340 Biecz</t>
  </si>
  <si>
    <t>domofon, całodobowy dozór pracowniczy, monitoring wizyjny (przed wejściem do budynku - Poradnia znajduje się na 4 piętrze budynku), gaśnica proszkowa - 1 szt.</t>
  </si>
  <si>
    <t>3. Centrum Opieki nad Dzieckiem "Razem"</t>
  </si>
  <si>
    <t>Gorlice, ul. Niepodległości 5</t>
  </si>
  <si>
    <t>4. Młodzieżowy Dom Kultury</t>
  </si>
  <si>
    <t>ul. Cicha 4, 38-300 Gorlice</t>
  </si>
  <si>
    <t>5. Powiatowe Centrum Pomocy Rodzinie</t>
  </si>
  <si>
    <t>38-300 Gorlice, ul. Słoneczna 7</t>
  </si>
  <si>
    <t>gaśnice ABC 4 szt., kraty w oknach, monitoring (alarm), hydranty 4 szt., drzwi przeciwpożarowe (na części budynku), instalacja oddymiana (na części budynku), monitoring wizyjny (na części budynku)</t>
  </si>
  <si>
    <t>6. Powiatowy Urząd Pracy</t>
  </si>
  <si>
    <t>38-300 GORLICE, MICHALUSA 18</t>
  </si>
  <si>
    <t>Gaśnice, hydranty, czujniki alarmowe w części budynku,  alarm wraz z monitorowaniem systemu alarmowego przez agencje ochrony</t>
  </si>
  <si>
    <t>1. Starostwo Powiatowe w Gorlicach</t>
  </si>
  <si>
    <t>Nie</t>
  </si>
  <si>
    <t>NIE</t>
  </si>
  <si>
    <t>738-179-84-63</t>
  </si>
  <si>
    <t>Dom Pomocy Społecznej w Klimkówce, Klimkówka 67, 38-312 Ropa</t>
  </si>
  <si>
    <t>738-102-83-63</t>
  </si>
  <si>
    <t>Dom Pomocy Społecznej, ul. Michalusa 14, 38-300 Gorlice</t>
  </si>
  <si>
    <t>738-102-18-75</t>
  </si>
  <si>
    <t>Dom Pomocy Społecznej, ul. Sienkiewicza 30, 38-300 Gorlice</t>
  </si>
  <si>
    <t>738-102-18-69</t>
  </si>
  <si>
    <t xml:space="preserve"> 000890258</t>
  </si>
  <si>
    <t>I Liceum Ogólnokształcące im. M. Kromera w Gorlicach, ul. M. Kromera 1, 38-300 Gorlice</t>
  </si>
  <si>
    <t>738-101-01-27</t>
  </si>
  <si>
    <t>001077097</t>
  </si>
  <si>
    <t>Młodzieżowy Dom Kultury, ul. Cicha 4, 38-300 Gorlice</t>
  </si>
  <si>
    <t>738-105-82-17</t>
  </si>
  <si>
    <t>490032434</t>
  </si>
  <si>
    <t>738-103-27-90</t>
  </si>
  <si>
    <t>001018634</t>
  </si>
  <si>
    <t>Powiatowy Zespół Placówek Oświatowych w Bieczu, ul. Parkowa 1, 38-340 Biecz</t>
  </si>
  <si>
    <t>738-213-07-50</t>
  </si>
  <si>
    <t>121408003</t>
  </si>
  <si>
    <t>738-18-04-181</t>
  </si>
  <si>
    <t>738-183-95-41</t>
  </si>
  <si>
    <t>Powiatowy Zarząd Drogowy, ul. Michalusa 18, 38-300 Gorlice</t>
  </si>
  <si>
    <t>738-180-72-74</t>
  </si>
  <si>
    <t>491936735</t>
  </si>
  <si>
    <t>Specjalny Ośrodek Szkolno-Wychowawczy w Kobylance, 38-303 Kobylanka 162</t>
  </si>
  <si>
    <t>738-103-21-17</t>
  </si>
  <si>
    <t>000180373</t>
  </si>
  <si>
    <t>Specjalny Ośrodek Szkolno-Wychowawczy im. J. Korczaka w Szymbarku, 38-311 Szymbark 250</t>
  </si>
  <si>
    <t>738-102-21-94</t>
  </si>
  <si>
    <t>000241809</t>
  </si>
  <si>
    <t>Centrum Opieki nad Dzieckiem "Razem", ul. Skrzyńskich 21, 38-300 Gorlice</t>
  </si>
  <si>
    <t>738-101-19-31</t>
  </si>
  <si>
    <t>Zespół Szkół Nr 1, ul. Kard. S. Wyszyńskiego 18, 38-300 Gorlice</t>
  </si>
  <si>
    <t>738-101-05-70</t>
  </si>
  <si>
    <t>000180002</t>
  </si>
  <si>
    <t>Zespół Szkół Ekonomicznych im. Jana Pawła II, ul. Ariańska 3, 38-300 Gorlice</t>
  </si>
  <si>
    <t>738-103-18-33</t>
  </si>
  <si>
    <t>000239356</t>
  </si>
  <si>
    <t>Zespół Szkół Zawodowych im. Stanisława Wyspiańskiego, ul. Grunwaldzka 10, 38-350 Bobowa</t>
  </si>
  <si>
    <t>738-101-01-33</t>
  </si>
  <si>
    <t>000404708</t>
  </si>
  <si>
    <t>Liceum Ogólnokształcące im. Stanisława Wyspiańskiego w Bieczu, ul. Tysiąclecia 2, 38-340 Biecz</t>
  </si>
  <si>
    <t>738-214-46-57</t>
  </si>
  <si>
    <t>Zespół Szkół Ogólnokształcących, ul. Długoszowskich 1, 38-350 Bobowa</t>
  </si>
  <si>
    <t>738-101-02-45</t>
  </si>
  <si>
    <t>000231515</t>
  </si>
  <si>
    <t>Zespół Szkół Technicznych im. W. Pola, ul. Michalusa 6, 38-300 Gorlice</t>
  </si>
  <si>
    <t>738-101-06-01</t>
  </si>
  <si>
    <t>000834969</t>
  </si>
  <si>
    <t>Zespół Szkół Zawodowych im. Św. Jadwigi Królowej w Bieczu, ul. K. Wielkiego 11, 38-340 Biecz</t>
  </si>
  <si>
    <t>685-156-60-29</t>
  </si>
  <si>
    <t>000236257</t>
  </si>
  <si>
    <t>Zespół Szkół Zawodowych im. Kazimierza Pułaskiego, ul. Niepodległości 5, 38-300 Gorlice</t>
  </si>
  <si>
    <t>738-101-01-91</t>
  </si>
  <si>
    <t>000180551</t>
  </si>
  <si>
    <t>Centrum Kształcenia Zawodowego w Gorlicach, ul. 11 Listopada 43, 38-300 Gorlice</t>
  </si>
  <si>
    <t>738-208-99-93</t>
  </si>
  <si>
    <t>2. Dom Pomocy Społecznej w Klimkówce</t>
  </si>
  <si>
    <t>Starostwo Powiatowe w Gorlicach</t>
  </si>
  <si>
    <t>Starostwo Powiatowe w Gorlicach, ul. Biecka 3, 38-300 Gorlice</t>
  </si>
  <si>
    <t>3. Dom Pomocy Społecznej ul. Michalusa w Gorlicach</t>
  </si>
  <si>
    <t>4. Dom Pomocy Społecznej ul. Sienkiewicza w Gorlicach</t>
  </si>
  <si>
    <t>5. I Liceum Ogólnokształcące im. M. Kromera</t>
  </si>
  <si>
    <t>6. Młodzieżowy Dom Kultury</t>
  </si>
  <si>
    <t>7. Poradnia Psychologiczno - Pedagogiczna</t>
  </si>
  <si>
    <t>8. Powiatowy Zespół Placówek Oświatowych w Bieczu</t>
  </si>
  <si>
    <t>11. Powiatowy Zarząd Drogowy</t>
  </si>
  <si>
    <t>12. Specjalny Ośrodek Szkolno-Wychowawczy im. M. Grzegorzewskiej w Kobylance</t>
  </si>
  <si>
    <t>13. Specjany Ośrodek Szkolno - Wychowawczy w Szymbarku</t>
  </si>
  <si>
    <t>14. Centrum Opieki nad Dzieckiem "Razem"</t>
  </si>
  <si>
    <t>15. Zespół Szkół nr 1 w Gorlicach</t>
  </si>
  <si>
    <t>16. Zespół Szkół Ekonomicznych im. Jana Pawła II w Gorlicach</t>
  </si>
  <si>
    <t>17. Zespół Szkół Zawodowych im. St. Wyspiańskiego w Bobowej</t>
  </si>
  <si>
    <t>18. Liceum Ogólnokształcące im. Stanisława Wyspiańskiego w Bieczu</t>
  </si>
  <si>
    <t>19. Zespół Szkół Ogólnokształcących w Bobowej</t>
  </si>
  <si>
    <t>20. Zespół Szkół Technicznych im. W. Pola w Gorlicach</t>
  </si>
  <si>
    <t>21. Zespół Szkół Zawodowych im. Św. Jadwigi Królowej w Bieczu</t>
  </si>
  <si>
    <t>22. Zespół Szkół Zawodowych im. K. Pułaskiego w Gorlicach</t>
  </si>
  <si>
    <t>23. Centrum Kształcenia Zawodowego w Gorlicach</t>
  </si>
  <si>
    <t>BUDYNEK MIESZKALNY A</t>
  </si>
  <si>
    <t>MIESZKALNY</t>
  </si>
  <si>
    <t>TAK</t>
  </si>
  <si>
    <t>BUDYNEK MIESZKALNY C</t>
  </si>
  <si>
    <t xml:space="preserve">STOŁÓWKA KUCHNIA </t>
  </si>
  <si>
    <t xml:space="preserve">UŻYTKOWY </t>
  </si>
  <si>
    <t xml:space="preserve">ŁĄCZNIK </t>
  </si>
  <si>
    <t>GARAŻE</t>
  </si>
  <si>
    <t xml:space="preserve">OGRODZENIE </t>
  </si>
  <si>
    <t>BOISKO</t>
  </si>
  <si>
    <t xml:space="preserve">REKREACYJNE </t>
  </si>
  <si>
    <t>ALTANA LETNIA</t>
  </si>
  <si>
    <t>ZBIORNIK P-POŻ</t>
  </si>
  <si>
    <t>KB</t>
  </si>
  <si>
    <t>GAŚNICA PROSZKOWA  - 20 SZT, GAŚNICA PIANOWA - 1  SZT.                           HYDRANT WEWNĘTRZNY - 5 SZT.                  HYDRANT ZEWNĘTRZNY - 1 SZT.  ZBIORNIK P - POŻ. - 1 SZT.</t>
  </si>
  <si>
    <t>KLIMKÓWKA 67 38-312 ROPA</t>
  </si>
  <si>
    <t xml:space="preserve">PŁYTY BETONOWE </t>
  </si>
  <si>
    <t>BETONOWY</t>
  </si>
  <si>
    <t>KONSTRUKCJA</t>
  </si>
  <si>
    <t>DREWNIANA</t>
  </si>
  <si>
    <t xml:space="preserve">POKRYCIE </t>
  </si>
  <si>
    <t xml:space="preserve">WYKONANE </t>
  </si>
  <si>
    <t>Z BLACHY</t>
  </si>
  <si>
    <t>OGRODZENIE Z SIATKI</t>
  </si>
  <si>
    <t>dobry</t>
  </si>
  <si>
    <t>nie dotyczy</t>
  </si>
  <si>
    <t xml:space="preserve">nie dotyczy </t>
  </si>
  <si>
    <t>dobra</t>
  </si>
  <si>
    <t xml:space="preserve">TAK </t>
  </si>
  <si>
    <t xml:space="preserve">Drukarka wielofunkcyjna </t>
  </si>
  <si>
    <t xml:space="preserve">NOTEBOK </t>
  </si>
  <si>
    <t xml:space="preserve">Laptop Lenovo </t>
  </si>
  <si>
    <t>Ozonator 2000mg/h</t>
  </si>
  <si>
    <t>Koncentrator tlenu YUWELL8F-5AW</t>
  </si>
  <si>
    <t>Oczyszczacz powietrza Stanler Form</t>
  </si>
  <si>
    <t xml:space="preserve">Defibryrator AED automat </t>
  </si>
  <si>
    <t>tak</t>
  </si>
  <si>
    <t>nie</t>
  </si>
  <si>
    <t>Budynek</t>
  </si>
  <si>
    <t>mieszkalny</t>
  </si>
  <si>
    <t>Ogrodzenie</t>
  </si>
  <si>
    <t>Garaż typu "blaszak"</t>
  </si>
  <si>
    <t>Park rekreacyjno-terapetyczny</t>
  </si>
  <si>
    <t>gaśnice proszkowe 14 szt;gaśnice śniegowe 2 szt;gaśnica do gaszenia olejów 1 szt;hydranty 9 szt.;system monitoringu p.poż. i oddymiania budynku - sygnał przekazywany do PSP Gorlice za pośrednictwem firmy CERBEX Krosno;alarm antywłamaniowy;monitoring wizyjny</t>
  </si>
  <si>
    <t>38-320 Gorlice, ul.J.Michalusa 14</t>
  </si>
  <si>
    <t>cegła+pustak</t>
  </si>
  <si>
    <t>prefabrykowane DZ-3</t>
  </si>
  <si>
    <t>bardzo dobry</t>
  </si>
  <si>
    <t>częściowo</t>
  </si>
  <si>
    <t>tak winda osobowa</t>
  </si>
  <si>
    <t>Komputer DELL 7010SFFJ5 8GB/SSD</t>
  </si>
  <si>
    <t>Telewizor PHILIPS 32" (3 szt.)</t>
  </si>
  <si>
    <t>Urządzenie wielofunkcyjne CANON MF443 DW</t>
  </si>
  <si>
    <t>Urządzenie wielofunkcyjne HP LaserJet Pro M-28W</t>
  </si>
  <si>
    <t>Zestaw nagłaśniający</t>
  </si>
  <si>
    <t>Notebook Lenovo IDEAPAD (3 szt.)</t>
  </si>
  <si>
    <t>Kamerka internetowa zewn. FHD (3 szt.)</t>
  </si>
  <si>
    <t>Słuchawki nauszne z mikrofonem DEFENDER (6 szt.)</t>
  </si>
  <si>
    <t>Głośniki zewnętrzne DEFENDER (3 szt.)</t>
  </si>
  <si>
    <t>Oczyszczacz powietrza (3 szt.)</t>
  </si>
  <si>
    <t>Ozonator (3 szt.)</t>
  </si>
  <si>
    <t>Lampa bakteriobójcza , wirusobójcza (3 szt.)</t>
  </si>
  <si>
    <t>Ssak elektryczny mobilny (3 szt.)</t>
  </si>
  <si>
    <t>Defibrylator AED w wyposażeniem (1 szt.)</t>
  </si>
  <si>
    <t>Koncentrator tlenu (1 szt.)</t>
  </si>
  <si>
    <t>Ssak elektryczny NEW Hospivac 350 (1 szt.)</t>
  </si>
  <si>
    <t>Notebook Dell Inspiron 15,6" (1 szt.)</t>
  </si>
  <si>
    <t>Router TP-Link (1 szt.)</t>
  </si>
  <si>
    <t>Aparat do magnetoterapii MAG 2000 Plus (1 szt.)</t>
  </si>
  <si>
    <t>Laser HANDLASER (laser rehabilitacyjny) (1 szt.)</t>
  </si>
  <si>
    <t>miejsca całodobowego pobytu mieszkańców</t>
  </si>
  <si>
    <t>Garaż wolnostojący</t>
  </si>
  <si>
    <t>garaż</t>
  </si>
  <si>
    <t>Gorlice, ul. Sienkiewicza 30</t>
  </si>
  <si>
    <t>j.w.</t>
  </si>
  <si>
    <t>cegła i pustak pianowy</t>
  </si>
  <si>
    <t>żelbetonowy</t>
  </si>
  <si>
    <t>dwyspadowy/blacha</t>
  </si>
  <si>
    <t>bardzo dobra</t>
  </si>
  <si>
    <t>3 naziemne</t>
  </si>
  <si>
    <t>Komputer</t>
  </si>
  <si>
    <t>Monitor</t>
  </si>
  <si>
    <t>Monitor Samsung</t>
  </si>
  <si>
    <t>Urządzenie wielofunkcyjne</t>
  </si>
  <si>
    <t>Centrala z kartami</t>
  </si>
  <si>
    <t>Elektrokardiograf</t>
  </si>
  <si>
    <t>Budynek biurowy</t>
  </si>
  <si>
    <t>Budynek biurowy wraz z obiektami pomocniczymi</t>
  </si>
  <si>
    <t>Lokal mieszkalny Nr 4 w budynku</t>
  </si>
  <si>
    <t>Parking</t>
  </si>
  <si>
    <t>Garaże wraz z parkingiem</t>
  </si>
  <si>
    <t>1/5 budynku</t>
  </si>
  <si>
    <t>Pomnik 100-lecia Odzyskania Niepodległości przez Polskę</t>
  </si>
  <si>
    <t>BUDYNEK SZKOLNY</t>
  </si>
  <si>
    <t>SALA GIMNASTYCZNA</t>
  </si>
  <si>
    <t>WINDA</t>
  </si>
  <si>
    <t>BOISKO 1 (BOISKA DO PIŁKI RĘCZNEJ, PIŁKI NOŻNEJ, KOSZYKÓWKI, BIEŻNIA, SKOCZNIA DO SKOKU W DAL, RZUTNIA DO PCHNIĘCIA KULĄ)</t>
  </si>
  <si>
    <t>BOISKO 2 (BOISKO DO PIŁKI SIATKOWEJ I KORT TENISOWY)</t>
  </si>
  <si>
    <t>TABLICE INFORMACYJNE</t>
  </si>
  <si>
    <t>PARKING</t>
  </si>
  <si>
    <t>TERENY ZIELONE (TRAWNIK, KRZEWY)</t>
  </si>
  <si>
    <t>OGRODZENIE TERENÓW SPORTOWYCH</t>
  </si>
  <si>
    <t>SZLABAN WJAZDOWY</t>
  </si>
  <si>
    <t>Powiatowy Zespół Placówek Oświatowych (w tym instalacje solarne na kwotę 159 308,32 zł)</t>
  </si>
  <si>
    <t>Boisko sportowe</t>
  </si>
  <si>
    <t>Oświetlenie terenu</t>
  </si>
  <si>
    <t>Hala Sportowa</t>
  </si>
  <si>
    <t>Mur oporowy</t>
  </si>
  <si>
    <t>Droga wewnętrzna</t>
  </si>
  <si>
    <t>Portiernia</t>
  </si>
  <si>
    <t>Budynek gospodarczy</t>
  </si>
  <si>
    <t xml:space="preserve">Wiata </t>
  </si>
  <si>
    <t>Wiata drewniana</t>
  </si>
  <si>
    <t>Garaż</t>
  </si>
  <si>
    <t>Kontener socjalny</t>
  </si>
  <si>
    <t>Budynek główny (wraz z solarami o wartości 116 979,30 zł)</t>
  </si>
  <si>
    <t>Plac zabaw</t>
  </si>
  <si>
    <t>Osadnik</t>
  </si>
  <si>
    <t>Karuzela</t>
  </si>
  <si>
    <t>Budynek internatu-dworek</t>
  </si>
  <si>
    <t>Budynek nr 3 internat (w tym instalacje solarne o wartośc 167 051,52 zł)</t>
  </si>
  <si>
    <t>Szambo</t>
  </si>
  <si>
    <t>Nawierzchnia z trylinki</t>
  </si>
  <si>
    <t>Ogrodzenie siatkowe</t>
  </si>
  <si>
    <t>BUDYNEK OGRODNIKÓWKA (wraz z solarami o wartości 45 856 zł)</t>
  </si>
  <si>
    <t>BUDYNEK GOSPODARCZY</t>
  </si>
  <si>
    <t>Zespół Szkół Nr 1</t>
  </si>
  <si>
    <t>Internat Zespołu (wraz z solarami o wartości 128 136,76 zł)</t>
  </si>
  <si>
    <t>Budynek Główny</t>
  </si>
  <si>
    <t xml:space="preserve">Budynek pomocniczy B           </t>
  </si>
  <si>
    <t>Budynek Internatu (w tym instalacje solarne na kwotę 115 171,11 zł)</t>
  </si>
  <si>
    <t>Budynek szkoły</t>
  </si>
  <si>
    <t>Pompownia</t>
  </si>
  <si>
    <t xml:space="preserve">Boisko internatu </t>
  </si>
  <si>
    <t>Budynek sala gimnastyczna</t>
  </si>
  <si>
    <t>Plac wokół budynku szkolnego</t>
  </si>
  <si>
    <t>Instalacja wodociągowa + hydrant</t>
  </si>
  <si>
    <t>Plac wokół budynku Internatu</t>
  </si>
  <si>
    <t>Budynek (wraz z solarami o wartości 158 928,86 zł)</t>
  </si>
  <si>
    <t>Budynek główny (wraz z solarami o wartości 110 361,52 zł)</t>
  </si>
  <si>
    <t>BUDYNEK KOTŁOWNI (wraz z solarami o wartości 66 169,81 zł)</t>
  </si>
  <si>
    <t>Budynek szkolny</t>
  </si>
  <si>
    <t>Budynek sali gimnastycznej</t>
  </si>
  <si>
    <t>ogrodzenie</t>
  </si>
  <si>
    <t xml:space="preserve">droga dojazdowa </t>
  </si>
  <si>
    <t>Magazyn sprzętu sportowego</t>
  </si>
  <si>
    <t>Droga dojazdowa do budynku</t>
  </si>
  <si>
    <t>Zewnętrzna sieć wodociągowa</t>
  </si>
  <si>
    <t>Sieć kanalizacyjna</t>
  </si>
  <si>
    <t>Linie kablowe (teletechn.,niskiego napięcia)</t>
  </si>
  <si>
    <t>Latarnie oświetleniowe</t>
  </si>
  <si>
    <t>Dobudowa szkoły</t>
  </si>
  <si>
    <t>Droga dojazdowa</t>
  </si>
  <si>
    <t>Sala gimnastyczna z warsztatami gastronomicznymi</t>
  </si>
  <si>
    <t>Garaże</t>
  </si>
  <si>
    <t>Warsztaty budowlane</t>
  </si>
  <si>
    <t>Boisko</t>
  </si>
  <si>
    <t>Ciągi pieszo - jezdne przy budynku Poradni Psychologiczno - Pedagogicznej</t>
  </si>
  <si>
    <t>Budynek centrum</t>
  </si>
  <si>
    <t>Magazyn centrum</t>
  </si>
  <si>
    <t>Dobudowa magazynu</t>
  </si>
  <si>
    <t>Budynek magazynu centrum</t>
  </si>
  <si>
    <t>Skrzydło budynku</t>
  </si>
  <si>
    <t>Budynek pomocniczy</t>
  </si>
  <si>
    <t>Ogrodzenie frontowe</t>
  </si>
  <si>
    <t>Droga betonowa</t>
  </si>
  <si>
    <t>Przykanalik sanitarny</t>
  </si>
  <si>
    <t xml:space="preserve">Ogrodzenie </t>
  </si>
  <si>
    <t>CELE OŚWIATOWE</t>
  </si>
  <si>
    <t>DŹWIG OSOBOWY</t>
  </si>
  <si>
    <t>REKREACYJNO-SPORTOWE</t>
  </si>
  <si>
    <t>GAŚNICE PROSZKOWE, HYDRANTY, KRATY NA OKNACH-2 SALE, DOZÓR AGENCJI OCHRONY, MONITORING WIZYJNY</t>
  </si>
  <si>
    <t>GAŚNICE PROSZKOWE, KRATY NA OKNACH, HYDRANTY</t>
  </si>
  <si>
    <t>I LO im. M. Kromera w Gorlicach, ul. Marcina Kromera 1, 38-300 Gorlice</t>
  </si>
  <si>
    <t>CEGŁA</t>
  </si>
  <si>
    <t>ŻELBETOWE SKRZYNKOWE</t>
  </si>
  <si>
    <t>KONSTRUKCJA DREWNIANA, KRYTY BLACHĄ STALOWĄ OCYNKOWANĄ</t>
  </si>
  <si>
    <t>ŻELBETOWY WYLEWANY</t>
  </si>
  <si>
    <t>KONSTRUKCJA STROPU KRATOWNICA STALOWA I PŁYTY ŻELBETOWE PREFABRYKOWANE, WIĘŻBA DACHOWA DREWNIANA, POKRYCIE Z BLACHY TRAPEZOWEJ POWLEKANEJ</t>
  </si>
  <si>
    <t>BARDZO DOBRY</t>
  </si>
  <si>
    <t>DOBRY</t>
  </si>
  <si>
    <t>Projektor</t>
  </si>
  <si>
    <t>Zestaw: tablica interaktywna + projektor EPSON</t>
  </si>
  <si>
    <t>Komputer stacjonarny DELL VOSTRO - 2 szt.</t>
  </si>
  <si>
    <t>Kamera internetowa z systemem</t>
  </si>
  <si>
    <t>Projektor i ekran ścienny</t>
  </si>
  <si>
    <t>Kocioł gazowy c.o. JUNKERS GC2200W</t>
  </si>
  <si>
    <t>Projektor Epson</t>
  </si>
  <si>
    <t>Notebook HP</t>
  </si>
  <si>
    <t>Notebook Lenovo</t>
  </si>
  <si>
    <t>Drukarka Brother</t>
  </si>
  <si>
    <t>Urządzenie wielofunkcyjne Brother</t>
  </si>
  <si>
    <t>Notebook Lenovo - 5 szt.</t>
  </si>
  <si>
    <t>Laptop HP</t>
  </si>
  <si>
    <t>Wizualizer z przystawką Lumens</t>
  </si>
  <si>
    <t>Mikroskopy - 8 szt.</t>
  </si>
  <si>
    <t>Generator Van de Graaffa</t>
  </si>
  <si>
    <t>Laptop HP - 5 szt.</t>
  </si>
  <si>
    <t>Laptop ACER - 7 szt.</t>
  </si>
  <si>
    <t>Mikroskop cyfrowy</t>
  </si>
  <si>
    <t>Robot AI z uczeniem maszynowym</t>
  </si>
  <si>
    <t>Dmuchawa</t>
  </si>
  <si>
    <t>Platforma obrotowa do zajęć z fizyki</t>
  </si>
  <si>
    <t>Tablet graficzny</t>
  </si>
  <si>
    <t>Laptop HP Pavilion</t>
  </si>
  <si>
    <t>gaśnice, hydranty, drzwi przeciwpożarowe</t>
  </si>
  <si>
    <t>Laptopy HP EliteBook840 G3/i5 6 szt</t>
  </si>
  <si>
    <t>Projektor OPTOMAHD29HST</t>
  </si>
  <si>
    <t>Gitara BASS Yamaha</t>
  </si>
  <si>
    <t>Ekran Elektryczny</t>
  </si>
  <si>
    <t>Aparat Sony ILCEA7IIIbody</t>
  </si>
  <si>
    <t>Niszczarka M-8C FELLOWES</t>
  </si>
  <si>
    <t>Tak</t>
  </si>
  <si>
    <t>lata osiemdziesiąte ubiegłego wieku</t>
  </si>
  <si>
    <t>gaśnice proszkowe (5 szt.)</t>
  </si>
  <si>
    <t>38-300 Gorlice, ul. Niepodległości 5A</t>
  </si>
  <si>
    <t>fundament żelbetowy, ściany zewnętrzne murowane z cegły ceramicznej i bloczków pianowych, ściany wewnętrzne murowane z cegły i bloczków pianowych</t>
  </si>
  <si>
    <t>wylewane żelbetowe</t>
  </si>
  <si>
    <t>konstrukcja drewniana kryta blachą trapezową</t>
  </si>
  <si>
    <t>dobre</t>
  </si>
  <si>
    <t>NIE, budynek wyposażony jest w jeżdżące po schodach  krzesełko dla osób niepełnosprawnych ruchowo</t>
  </si>
  <si>
    <t xml:space="preserve">Monitor    </t>
  </si>
  <si>
    <t>Niszczarka Securio</t>
  </si>
  <si>
    <t>Kamera internetowa Accer</t>
  </si>
  <si>
    <t>Kamera internetowa Acer</t>
  </si>
  <si>
    <t>Komputer Lenovo</t>
  </si>
  <si>
    <t>Monitor AOC</t>
  </si>
  <si>
    <t>Brain Boy Uniwersal</t>
  </si>
  <si>
    <t>Tablet Samsung Galaxy</t>
  </si>
  <si>
    <t>zajęcia rekreacyjno-sportowe</t>
  </si>
  <si>
    <t>zajęcia dydaktyczne</t>
  </si>
  <si>
    <t>gaśnice proszkowe ABC - 14 szt., hydranty- 10 szt., czujki i urządzenia alarmowe - sygnał przekazywany na terenie obiektu, monitoring całodobowy wewnętrzny, wentylatory i wyciągi oddymiające</t>
  </si>
  <si>
    <t>gaśnice - 2 szt., hydranty - 2 szt., czujki i urządzenia alarmowe przeciwpożarowe - sygnał przekazywany na terenie obiektu, czujki ruchowe-alarm przeciw kradzieżowy - całodobowy wewnętrzny, okna antywłamaniowe</t>
  </si>
  <si>
    <t>38-340 Biecz, ul. Parkowa 1</t>
  </si>
  <si>
    <t>38-340 Biecz, ul. Kazimierza Wielkiego 11a</t>
  </si>
  <si>
    <t>39-340 Biecz, ul. Kazimierza Wielkiego 11a</t>
  </si>
  <si>
    <t>ściany żelbetonowe, pustak pionowy</t>
  </si>
  <si>
    <t>strop ackermana</t>
  </si>
  <si>
    <t>ściany żelbetonowe gr. 30cm, z betonu B-25</t>
  </si>
  <si>
    <t>stropy Teriva III oraz konstrukcja monolityczna, żelbetonowa -beton B-25</t>
  </si>
  <si>
    <t>konstrukcja drewniana, pokrycie dachu dwoma warstwami papy termozgrzewalnej z posypką mineralną</t>
  </si>
  <si>
    <t>ściany żelbetonowe</t>
  </si>
  <si>
    <t>Telewizor</t>
  </si>
  <si>
    <t>Laptop</t>
  </si>
  <si>
    <t>Powiatowe Centrum Pomocy Rodzinie w Gorlicach, ul. Słoneczna 7, 38-300 Gorlice</t>
  </si>
  <si>
    <t>SKANER SIECIOWY AVISION</t>
  </si>
  <si>
    <t>URZĄDZENIE ZABEZPIECZAJĄCE UTM FIREWALL ZYXEL USB 40W</t>
  </si>
  <si>
    <t xml:space="preserve">KOMPUTER NTT OFFICE </t>
  </si>
  <si>
    <t>LAPTOP DELL VOSTRO</t>
  </si>
  <si>
    <t xml:space="preserve">NOTEBOOK DELL INSPIRON </t>
  </si>
  <si>
    <t>MONITOR PHILIPS (10)</t>
  </si>
  <si>
    <t>MONITOR 27" (2)</t>
  </si>
  <si>
    <t>KOMPUTER NTT (10)</t>
  </si>
  <si>
    <t>DRUKARKA OKI (1)</t>
  </si>
  <si>
    <t>MONITOR 21,5" (7)</t>
  </si>
  <si>
    <t>Powiatowy Urząd Pracy w Gorlicach, ul. Michalusa 18, 38-300 Gorlice</t>
  </si>
  <si>
    <t>Powiatowy Urząd Pracy w Gorlicach</t>
  </si>
  <si>
    <t>Poradnia Psychologiczno-Pedagogiczna w Gorlicach, ul. Niepodległości 5A, 38-300 Gorlice</t>
  </si>
  <si>
    <t>10. Powiatowy Urząd Pracy w Gorlicach</t>
  </si>
  <si>
    <t>9. Powiatowe Centrum Pomocy Rodzinie w Gorlicach</t>
  </si>
  <si>
    <t>Powiatowe Centrum Pomocy Rodzinie w Gorlicach</t>
  </si>
  <si>
    <t>Poradnia Psychologiczno - Pedagogiczna w Gorlicach</t>
  </si>
  <si>
    <t>cegła</t>
  </si>
  <si>
    <t>stropodach</t>
  </si>
  <si>
    <t>płaski, papa</t>
  </si>
  <si>
    <t>dwuspadowy, blacha</t>
  </si>
  <si>
    <t>drewno</t>
  </si>
  <si>
    <t>blacha</t>
  </si>
  <si>
    <t>garaż blaszak</t>
  </si>
  <si>
    <t>płyta warstwowa</t>
  </si>
  <si>
    <t>Droga dojazdowa i parking</t>
  </si>
  <si>
    <t>działalność edukacyjno - opiekuńcza</t>
  </si>
  <si>
    <t>SOS-W Kobylanka, kobylanka 162</t>
  </si>
  <si>
    <t>cegła ceramiczna</t>
  </si>
  <si>
    <t>gestożebrowane DZ-5</t>
  </si>
  <si>
    <t>konstrukcja drewniana, blacha powlekana</t>
  </si>
  <si>
    <t>Zestaw komputerowy</t>
  </si>
  <si>
    <t>monitor interaktywny</t>
  </si>
  <si>
    <t>Laptop ACER</t>
  </si>
  <si>
    <t>laptop</t>
  </si>
  <si>
    <t>Mieszkalno-dydaktyczny</t>
  </si>
  <si>
    <t>gaśnice 5 szt.</t>
  </si>
  <si>
    <t>38-311 Szymbark 250</t>
  </si>
  <si>
    <t>kamień, cegła</t>
  </si>
  <si>
    <t>żel.bet.</t>
  </si>
  <si>
    <t>drewniana, blacha</t>
  </si>
  <si>
    <t>beton, cegła</t>
  </si>
  <si>
    <t>drewniane</t>
  </si>
  <si>
    <t>mur pruski</t>
  </si>
  <si>
    <t>dostateczny</t>
  </si>
  <si>
    <t>Komputer Lenovo Ideacentre</t>
  </si>
  <si>
    <t>Monitor interaktywny</t>
  </si>
  <si>
    <t>Komputer Lenovo AI0</t>
  </si>
  <si>
    <t>Urządzenie konica (ksero)</t>
  </si>
  <si>
    <t>Urządzenie wielofunkcyjne EPSON (drukarka)</t>
  </si>
  <si>
    <t>Notebook HP 255 G7   9 sztuk</t>
  </si>
  <si>
    <t>GOSPODARCZY</t>
  </si>
  <si>
    <t xml:space="preserve">GAŚNICA PROSZKOWA 3 SZT. </t>
  </si>
  <si>
    <t>GORLICE UL. SKRZYŃSKICH 21</t>
  </si>
  <si>
    <t xml:space="preserve">GAŚNICA PROSZKOWA 1 SZT. </t>
  </si>
  <si>
    <t>KLEJONE NA DZWIGARACH STALOWYCH</t>
  </si>
  <si>
    <t>BLACHA</t>
  </si>
  <si>
    <t>DREWNIANE</t>
  </si>
  <si>
    <t>NIE DOTYCZY</t>
  </si>
  <si>
    <t xml:space="preserve">NIE </t>
  </si>
  <si>
    <t>dydaktyczno-wychowawcze</t>
  </si>
  <si>
    <t xml:space="preserve">nie </t>
  </si>
  <si>
    <t>sportowe</t>
  </si>
  <si>
    <t>38-300 Gorlice ul. Ks.Kard.S.Wyszyńskiego  18</t>
  </si>
  <si>
    <t>38-300 Gorlice ul. Ks.Kard.S.Wyszyńskiego 16</t>
  </si>
  <si>
    <t>gaśnice proszkowe szt. 4, hydranty 2 wewn., 1 zewn., dozór agencji ochrony całodobowy</t>
  </si>
  <si>
    <t>38-300 Gorlice ul. Ks.K.S.Wyszńskiego 18</t>
  </si>
  <si>
    <t>ogniotrwałe</t>
  </si>
  <si>
    <t>więźba dachu - struno-beton, drewniana aula dobudówka, pokrycie dachowe papa, blacha trapezowa</t>
  </si>
  <si>
    <t>cegła sylikatowa</t>
  </si>
  <si>
    <t>stropodach pełny z prefabryukowanych płyt żelbetowych krytych papą</t>
  </si>
  <si>
    <t>cegła i pustak max</t>
  </si>
  <si>
    <t>konstrukcja z drewna klejonego warstwowo, pokrycie dachu blacha trapezowa, styropian, papa</t>
  </si>
  <si>
    <t>wymiana okien</t>
  </si>
  <si>
    <t>dostateczna</t>
  </si>
  <si>
    <t xml:space="preserve"> dobry</t>
  </si>
  <si>
    <t xml:space="preserve"> dostateczny</t>
  </si>
  <si>
    <t>tak (częściowo)</t>
  </si>
  <si>
    <t>Drukarka 3D</t>
  </si>
  <si>
    <t>Niszczarka Rexel 130X</t>
  </si>
  <si>
    <t>Telewizor LED 55PUS7956</t>
  </si>
  <si>
    <t>Komputer Lenovo Model F0G1</t>
  </si>
  <si>
    <t>Tablety        szt. 6 x 810,00</t>
  </si>
  <si>
    <t xml:space="preserve">Laptop Asus          </t>
  </si>
  <si>
    <t>Kamery IP IN-IP-9800C2-ST-G INTROX  szt. 5 x 4500,00</t>
  </si>
  <si>
    <t>magazyn,warsztat naprawczy</t>
  </si>
  <si>
    <t>wokół budynku szkoły</t>
  </si>
  <si>
    <t>38-350 Bobowa, ul. Długoszowskich 1</t>
  </si>
  <si>
    <t>żelbeton</t>
  </si>
  <si>
    <t>dwuspadowy -pokryty blachą</t>
  </si>
  <si>
    <t>PUSTAK</t>
  </si>
  <si>
    <t>drewniany</t>
  </si>
  <si>
    <t>kostka brukowa</t>
  </si>
  <si>
    <t>częściowo tak</t>
  </si>
  <si>
    <t>Epson Perfection V19304/Skaner</t>
  </si>
  <si>
    <t>Monitor ASUS BE 24A24"LED 1920X1200 IPS Display Port DVI szary klasa A 95284/ASUS</t>
  </si>
  <si>
    <t>Monitor 65" TviumphBoard IFP 8592580115363</t>
  </si>
  <si>
    <t>Monitor dotykowy 75" NIOWOBOX IMD75W1</t>
  </si>
  <si>
    <t>Urządzenie HUAWEI AP 4050DN NR 215008310236119016130</t>
  </si>
  <si>
    <t>Urządzenie HUAWEI AP 4050DN NR 21500831023GK9017458</t>
  </si>
  <si>
    <t>Panel LCD 24 Samsung Sync Master S24A450</t>
  </si>
  <si>
    <t>Telewizor Manta LED 58LUN 120D 4KHDR</t>
  </si>
  <si>
    <t>Telewizor Manta LED 43LEN I 20D</t>
  </si>
  <si>
    <t>Laptop LATUIDE 3400</t>
  </si>
  <si>
    <t>Laptop LATUDE 3400</t>
  </si>
  <si>
    <t>Netebok Lenowo S 145-15API nr PF1XKDB6</t>
  </si>
  <si>
    <t>Netebok Lenowo S 145-15API nr PF1XNNJM</t>
  </si>
  <si>
    <t>Netebok Lenowo S145-15API nrPF1XKD9W</t>
  </si>
  <si>
    <t>Netebok Lenowo S145-15API nr PF1XPASS</t>
  </si>
  <si>
    <t>Tablet Samsung GALAXY TAB A 10 I T515 32GB 2GB</t>
  </si>
  <si>
    <t>PowerAudio LGFH2 wbudowany akumulator BLUETOOTH</t>
  </si>
  <si>
    <t>Urządzenie EPSON Eco Tamk ITS L6170, kod 879470</t>
  </si>
  <si>
    <t>Mikrofon MAONO AU-903S</t>
  </si>
  <si>
    <t>Akcesorium do streamingu Elgato Cam Link 4K HDM Camera Connector</t>
  </si>
  <si>
    <t>Kamera internetowa Logitech Stream Cam Graphite</t>
  </si>
  <si>
    <t>Laptop acerRravel Mate P</t>
  </si>
  <si>
    <t>Laptop Acer Travelmate TMP215-53</t>
  </si>
  <si>
    <t>gaśnice 13 szt., hydranty 10 szt. urządzenie oddymiające 1 szt.</t>
  </si>
  <si>
    <t>gaśnica 1 szt.</t>
  </si>
  <si>
    <t>Panel LCD 24 NEC EA241WM</t>
  </si>
  <si>
    <t>zgodnie z przeznacz.</t>
  </si>
  <si>
    <t>j.w</t>
  </si>
  <si>
    <t>gasnice 6 szt proszkowe,hydrant, dozór  agencji ochrony,monitoring</t>
  </si>
  <si>
    <t>Biecz Kazimierza Wielkiego 11</t>
  </si>
  <si>
    <t>gasnice 3 szt proszkowe, kraty ,monitoring</t>
  </si>
  <si>
    <t>kraty, monitoring</t>
  </si>
  <si>
    <t>gasnice 8 szt proszkowe, hydranty czujniki p-poż sygnał  przekazywany jest do  jednostki straży pożarnej, dozór agencji ochrony, monitoring</t>
  </si>
  <si>
    <t>Gorlice 11 Listopada 43</t>
  </si>
  <si>
    <t>gasnice 2 szt proszkowe,  hydranty czujniki p-poż sygnał  przekazywany jest jednostki straży pożarnej, monitoring, dozór</t>
  </si>
  <si>
    <t>cegła z elementami  żelbetowymi</t>
  </si>
  <si>
    <t>żelbeton,</t>
  </si>
  <si>
    <t xml:space="preserve"> stropodach żelbeton, papa, styropian</t>
  </si>
  <si>
    <t xml:space="preserve"> stropodach żelbeton, papa</t>
  </si>
  <si>
    <t>drewno, blacha</t>
  </si>
  <si>
    <t>rok 2009  gruntowny remont pokoju nauczycielskiego  8 000,00 rok 2010 wykonanie termomodernizacji  z wymianą stolarki 414 257,22 zł</t>
  </si>
  <si>
    <t>remonty 2009  gruntowny  remont z wymianą instalacji  pomieszczen biurowych,  wybranych pracownii, sanitariatów  161 3466,99                            rok 2010 gruntowny remont wybranych pracownii z wymiana instalacji  - 63 956,43   rok 2012 termomodernizacja budynku z wymiana stolarki oraz instalcji elektrycznej, grzewczej, sanitarnej  1 335401,58   2013 remont klatki i archiwum 13 299,15  rok 2014  przebudowa z przystosowniem na sale audiowizualna z wyposazeniem 998 124,83 zagospodrowanie otoczenia budynku 166 807,31</t>
  </si>
  <si>
    <t xml:space="preserve">remont pokrycia dachowego wymiana drewna i połozenie blachy rok 2017 wymiana instalacji elektrycznej łączny koszt remontu wraz z budynkiem pmocniczym wynosi 82 496,11, wymiana drzwi i okien w roku 2018 na kwote 88191,65 zł wymiana bramy garażowej na kwotę 27 000 </t>
  </si>
  <si>
    <t>rok 2012 termomodernizacja budynku z wymiana stolarki oraz instalcji elektrycznej,grzewczej, sanitarnej 179 861,76</t>
  </si>
  <si>
    <t xml:space="preserve">remont pokrycia dachowego wymiana drewna i połozenie blachy rok 2017 wymiana  instalacji elektrycznej, </t>
  </si>
  <si>
    <t>Skaner</t>
  </si>
  <si>
    <t>Monitor ACER</t>
  </si>
  <si>
    <t>Notebool lenovo</t>
  </si>
  <si>
    <t>Miernik pola elektromagnetycznego</t>
  </si>
  <si>
    <t>Miernik parametrów  instalacji</t>
  </si>
  <si>
    <t>Mierniik rezystancji izolacji</t>
  </si>
  <si>
    <t xml:space="preserve"> Induktorowy Miernik  rezystancji  izolacji</t>
  </si>
  <si>
    <t>Cyfrowy miernik cęgowy (2 szt)</t>
  </si>
  <si>
    <t xml:space="preserve">Cyfrowy miernik cęgowy </t>
  </si>
  <si>
    <t>Multimetr analogowy</t>
  </si>
  <si>
    <t>Multimetr cyfrowy (14 szt)</t>
  </si>
  <si>
    <t>Multimetr analogowyn (3 szt)</t>
  </si>
  <si>
    <t xml:space="preserve">Multimetr cyfrowy </t>
  </si>
  <si>
    <t>Miernik uniwersalny (9 szt)</t>
  </si>
  <si>
    <t xml:space="preserve">Miernik uniwersalny </t>
  </si>
  <si>
    <t>Oscyloskop  25 MHz 2-kanałowy</t>
  </si>
  <si>
    <t>Watomierz cyfrowy (2 szt)</t>
  </si>
  <si>
    <t>Luksomierz Sonel (2 szt)</t>
  </si>
  <si>
    <t>Nawigacja samochodu ciężarowego ( 2 szt)</t>
  </si>
  <si>
    <t>Czytnik tachografu i kart kierowcy</t>
  </si>
  <si>
    <t>Walizka z   tachografem szkoleniowym</t>
  </si>
  <si>
    <t>Walizka  z dwoma tachografami szkoleniowymi</t>
  </si>
  <si>
    <t>Opóźnieniomierz Fudin Polmo</t>
  </si>
  <si>
    <t>Endoskop  Bosch</t>
  </si>
  <si>
    <t>Urządzenie pomiarowe do  do badania pompy  zasilającej  KB Global</t>
  </si>
  <si>
    <t>Tester regulatorów napięcia alternatora</t>
  </si>
  <si>
    <t>Przystawka  PWM/COM regulatorów napięcia</t>
  </si>
  <si>
    <t>Tester mechanizmów wykonawczych</t>
  </si>
  <si>
    <t>Symulator czujników  temperatury</t>
  </si>
  <si>
    <t>administracyjno-dydaktyczny</t>
  </si>
  <si>
    <t>szkoleniowo-dydaktyczny</t>
  </si>
  <si>
    <t>gospodarcze</t>
  </si>
  <si>
    <t xml:space="preserve">umowa o usługę ochronną w formie stałego dozoru sygnałów i bezpośredniej ochrony doraźnej przy użyciu grupy interwencyjnej         </t>
  </si>
  <si>
    <t>ogrodzenie z siatki stalowej</t>
  </si>
  <si>
    <t>drewniane szkolne, żelbetowe</t>
  </si>
  <si>
    <t>drewniana - blacha</t>
  </si>
  <si>
    <t>pustak cegła</t>
  </si>
  <si>
    <t>żelbetowe, płyty wielokanałowe</t>
  </si>
  <si>
    <t>stropodach - płyty panwiowe - papa</t>
  </si>
  <si>
    <t>stropodach - papa</t>
  </si>
  <si>
    <t>pustak max cegła</t>
  </si>
  <si>
    <t>fert, żelbetowe</t>
  </si>
  <si>
    <t>stalowa - blacha</t>
  </si>
  <si>
    <t>termomodernizacja budynku wraz z remontem instalacji wewnętrznej co/2 0.12.2010 / 1.502.533,96</t>
  </si>
  <si>
    <t xml:space="preserve">Projektor </t>
  </si>
  <si>
    <t>Komputery + monitory 2 szt</t>
  </si>
  <si>
    <t>Zasilacz do centrali telefonicznej</t>
  </si>
  <si>
    <t>Ekran projekcyjny elektryczny 2 szt.</t>
  </si>
  <si>
    <t>Telewizor 2 szt.</t>
  </si>
  <si>
    <t>Terminal</t>
  </si>
  <si>
    <t>Monitor SUNMI</t>
  </si>
  <si>
    <t>Urządzenie wielofunkcyjne 2 szt.</t>
  </si>
  <si>
    <t>Projektor 2 szt.</t>
  </si>
  <si>
    <t>Niszczarka</t>
  </si>
  <si>
    <t>Notebook</t>
  </si>
  <si>
    <t>Drukarka</t>
  </si>
  <si>
    <t>Drukarka laserowa</t>
  </si>
  <si>
    <t>internat dla młodzieży</t>
  </si>
  <si>
    <t>edukacja młodzieży</t>
  </si>
  <si>
    <t>pobór wody</t>
  </si>
  <si>
    <t>ogrodzenie posesji internatu</t>
  </si>
  <si>
    <t>terapia</t>
  </si>
  <si>
    <t>dozorca nocny</t>
  </si>
  <si>
    <t>38-350 Bobowa ul.Węgierska 28</t>
  </si>
  <si>
    <t>38-350 Bobowa ul.Grunwaldzka 10</t>
  </si>
  <si>
    <t>więźba dachowa, blacha felcowana</t>
  </si>
  <si>
    <t>płyty segmentowe</t>
  </si>
  <si>
    <t>Laptopy (16szt.)</t>
  </si>
  <si>
    <t>Laptopy (2szt.)</t>
  </si>
  <si>
    <t>zajęcia dydaktyczne, opiekuńczo – wychowawcze</t>
  </si>
  <si>
    <t>2016/2018</t>
  </si>
  <si>
    <t>P-poż czujniki, hydranty – 2szt., gaśnice proszkowe BC – 7szt., przeciwkradzieżowe urządzenia alarmowe, monitoring. Sygnał alarmowy przekazywany jest lokalnie na terenie obiektu i do dyrektora szkoły.</t>
  </si>
  <si>
    <t>Biecz, ul. Tysiąclecia 2</t>
  </si>
  <si>
    <t>Biecz, ul. Tysiąclecia, ul. M.C. Skłodowskiej</t>
  </si>
  <si>
    <t>cegły</t>
  </si>
  <si>
    <t xml:space="preserve">drewno, blacha </t>
  </si>
  <si>
    <t>Monitor interaktywny myboard Grey TE-MP 4K</t>
  </si>
  <si>
    <t>Zestaw Eagle i3 10100/8GB/512SSD/W11</t>
  </si>
  <si>
    <t>Drukarka Flashforge Adventurer 3 3D</t>
  </si>
  <si>
    <t>Urządzenie wielofunkcyjne Xerox Workcentre 3025V_BI</t>
  </si>
  <si>
    <t>Notebook Lenovo S145-15API</t>
  </si>
  <si>
    <t>Laptop HP 840 G1 14’’i5</t>
  </si>
  <si>
    <t>Notebook Lenovo L460 4405U/4GB</t>
  </si>
  <si>
    <t>Notebook  Lenovo L460 4405U/4GB</t>
  </si>
  <si>
    <t>Tablet graficzny Huion H1060P</t>
  </si>
  <si>
    <t>TabletWacom CTL – 672 One medium</t>
  </si>
  <si>
    <t>Laptop DELL LATITUDE 3500 CLH W2Z</t>
  </si>
  <si>
    <t>Laptop DELL Inspirion 5501 i5</t>
  </si>
  <si>
    <t>Laptop Asus 15,6 FHD/i3-1115G4/8GD/SSD256GB</t>
  </si>
  <si>
    <t>Tablet graficzny Huion 1060 Plus 8192</t>
  </si>
  <si>
    <t>użyteczność publiczna</t>
  </si>
  <si>
    <t>Laptop szt. 14</t>
  </si>
  <si>
    <t>38-300 Gorlice, ul. Michalusa 6</t>
  </si>
  <si>
    <t>działalność edukacyjna</t>
  </si>
  <si>
    <t>działalność sportowa</t>
  </si>
  <si>
    <t>gaśnica proszkowa-14 szt, hydranty-7 szt, alarm, czujniki dymu, monitoring wizyjny, drzwi metalowe, dozór agencji KARABELA</t>
  </si>
  <si>
    <t>stropodach- papa, blacha nad salą gimnastyczną</t>
  </si>
  <si>
    <t>parter, I i II piętro- bardzo dobry</t>
  </si>
  <si>
    <t>na terenie szkoły brak (występuje tylko w części mieszkalnej)</t>
  </si>
  <si>
    <t>Komputer KOMPUTRONIK PRO 520 INTEL</t>
  </si>
  <si>
    <t>NATEC - Jednostka Centralna (Procesor Intel Core i3 8GB DDR 256GB SSD) - 13 szt.</t>
  </si>
  <si>
    <t xml:space="preserve">NATEC - Jednostka Centralna (Procesor Intel Core i3 8GB DDR 256GB SSD) </t>
  </si>
  <si>
    <t>ASUS AU in One Core i3-10110U 8GB/SSD:256GB</t>
  </si>
  <si>
    <t>Komputer Dell Vostro 3888MT i5-10400/16GB/SSD256GB/UHD630 + Monitor - 2 szt.</t>
  </si>
  <si>
    <t>NOTEBOOK LENOWO S145-15API - 5 szt.</t>
  </si>
  <si>
    <t>LAPTOP DELL Latitude 3400 i3 8GB RAM 240GB SSD - 32 szt.</t>
  </si>
  <si>
    <t>Notebook Dell VOSTRO 3580 15-8265U 8GB 256GB SSD 15.6"FHD/INTEL UHD 620 WIN 10 PRO - 3 szt.</t>
  </si>
  <si>
    <t>NOTEBOOK/Laptop 15,6" Lenovo IdeaPad Flex 5-15 i5-1035G1/8GB/512/Win 10</t>
  </si>
  <si>
    <t>NOTEBOOK/Laptop 15,6" HP Pavilon 15i7 1065G7/16GB/512/W10PxMx250 Silver</t>
  </si>
  <si>
    <t>MONITOR Interaktywny VD 7520TD/OPS/W10PRO/K</t>
  </si>
  <si>
    <t>MONITOR Interaktywny E-BOARD VD 6520TD/K - 3 szt.</t>
  </si>
  <si>
    <t>PROJEKTOR OPTOMA DX318E</t>
  </si>
  <si>
    <t>PROJETOR OPTOMA X330UST</t>
  </si>
  <si>
    <t>PROJETOR BENQ MH733 DLP 4000 16000:1 HDMI USB</t>
  </si>
  <si>
    <t>Notebook Acer Extensa 15 15,6"FHD/i3-1005G1/8GB/SSD256GB/UHD/W10</t>
  </si>
  <si>
    <t>Rutter CISCO RV160W-E-K9-G5 - 5 szt</t>
  </si>
  <si>
    <t>Drukarka XROX VERSALINK C500DN</t>
  </si>
  <si>
    <t>Tablet Huawei MatePad T10 WiFi 4/64GB</t>
  </si>
  <si>
    <t>Urządzenie wielofunkcyjne EPSON</t>
  </si>
  <si>
    <t>Laptop Lenovo</t>
  </si>
  <si>
    <t>Projektor ACER</t>
  </si>
  <si>
    <t>Gorlice ul. Ariańska 3</t>
  </si>
  <si>
    <t>materiały mieszane, cegła, pustak, styropian</t>
  </si>
  <si>
    <t>betonowe</t>
  </si>
  <si>
    <t>stropodach, styropian, papa</t>
  </si>
  <si>
    <t>płyta betonowa</t>
  </si>
  <si>
    <t>Gorlice ul. Węgierska 11</t>
  </si>
  <si>
    <t>Drukarka etykiet</t>
  </si>
  <si>
    <t>Budynek Poradnii Psychologiczno-Pedagogicznej w Gorlicach</t>
  </si>
  <si>
    <t>Mieszkanie chronione dla pełnoletnich usamodzielniających się wychowanków placówek opiekuńczo-wychowawczych</t>
  </si>
  <si>
    <t>Gaśnice, hydranty, czujniki alarmowe, alarm wraz z monitorowaniem systemu alarmowego przez agencję ochrony, monitoring wizyjny</t>
  </si>
  <si>
    <t>ul. Biecka 3, Gorlice</t>
  </si>
  <si>
    <t>ul. Słoneczna 7, Gorlice</t>
  </si>
  <si>
    <t>ul. Michalusa 18, Gorlice</t>
  </si>
  <si>
    <t>drzwi wewnętrzne antywłamaniowe, czujnik gazu</t>
  </si>
  <si>
    <t>ul. Świeykowskiego 3/4, 38-300 Gorlice</t>
  </si>
  <si>
    <t>ul. 11 Listopada 6</t>
  </si>
  <si>
    <t>ul. 11 Listopada 2</t>
  </si>
  <si>
    <t>ul. Biecka i Słowackiego Gorlice</t>
  </si>
  <si>
    <t>Cegła</t>
  </si>
  <si>
    <t>Żelbet</t>
  </si>
  <si>
    <t>Drewniana kryta gontem miedziowanym</t>
  </si>
  <si>
    <t>Drewniana kryta gontem papowym</t>
  </si>
  <si>
    <t>Drewniana kryta blachą</t>
  </si>
  <si>
    <t>Stropodach</t>
  </si>
  <si>
    <t>bardzo  dobry</t>
  </si>
  <si>
    <t>3 + podpiwniczenie</t>
  </si>
  <si>
    <t>2 + podpiwniczenie</t>
  </si>
  <si>
    <t>4 + podpiwniczenie</t>
  </si>
  <si>
    <t>Urządzenie wielofunkcyjne OKI MC 853DN</t>
  </si>
  <si>
    <t>Niszczarka OPUS TS 2215 CD</t>
  </si>
  <si>
    <t xml:space="preserve">Punkt dostępu ACCES POINT UBIQUITI UAP-AC PRO 2,4-5GHZ </t>
  </si>
  <si>
    <t>Komputer ACER I59400</t>
  </si>
  <si>
    <t>DOW G 2020</t>
  </si>
  <si>
    <t>Monitor LG 24</t>
  </si>
  <si>
    <t>Komputer Dell Vostro 3888 MT i5-10400/8GB/256/Win10</t>
  </si>
  <si>
    <t>Monitor LED 27 Philips 273V7QDSB/00</t>
  </si>
  <si>
    <t>Skaner FUJITSU SP-1120</t>
  </si>
  <si>
    <t>Drukarka BROTHER</t>
  </si>
  <si>
    <t>Monitor LDE 24 ACER EK240YABI</t>
  </si>
  <si>
    <t>Drukarka HP OFFICE JET 7110A3</t>
  </si>
  <si>
    <t>Drukarka BROTHER HL-L2312D</t>
  </si>
  <si>
    <t>Monitor HP E201 TN</t>
  </si>
  <si>
    <t>2021 z PWPW</t>
  </si>
  <si>
    <t>Jednostka centralna  HP Elite Desk 800G1</t>
  </si>
  <si>
    <t>Drukarka OKI 423</t>
  </si>
  <si>
    <t>Skaner HP G300N</t>
  </si>
  <si>
    <t>Skaner HP Scanjet 300</t>
  </si>
  <si>
    <t>Urzadzenie wielofukncyjne EPSON ECO TANKS ITS L6170</t>
  </si>
  <si>
    <t>Monitor Samsung 32"</t>
  </si>
  <si>
    <t>Fortigate - 100 F Hardwareplus 24x7</t>
  </si>
  <si>
    <t>Monitor LED BENQ 2780E 27"DVI HDMI</t>
  </si>
  <si>
    <t>Jednostka centralna DELL 3681 SFFi5</t>
  </si>
  <si>
    <t>Urządzenie wielofunkcyjne HP laser Pro 400</t>
  </si>
  <si>
    <t>2021 DOW G</t>
  </si>
  <si>
    <t>Skaner Avision AD 250F</t>
  </si>
  <si>
    <t>Skaner Avision AD 250</t>
  </si>
  <si>
    <t>Serwer NAS SYNOLOGY RS2418</t>
  </si>
  <si>
    <t>Urządzenie wielofunkcyjne HP Color Laser Jet Pro MFP M 283 FPN</t>
  </si>
  <si>
    <t>Monitor Ilijama 24"</t>
  </si>
  <si>
    <t>Monitor ACER + 23,8"</t>
  </si>
  <si>
    <t>Monitor HP23,8"</t>
  </si>
  <si>
    <t>Monitor LED 27"</t>
  </si>
  <si>
    <t>Skaner AVISION AD 250</t>
  </si>
  <si>
    <t>Skaner AVISION AD 250F</t>
  </si>
  <si>
    <t>SERWER HP ML350 pR08</t>
  </si>
  <si>
    <t>2022 z PWPW</t>
  </si>
  <si>
    <t>Aparat Nikon D5300 18-55VR 55-200 ZESTAW</t>
  </si>
  <si>
    <t>Tablet Lenovo TAB E7TB-7104 F16/GB/1GB</t>
  </si>
  <si>
    <t>Laptop ACER ASPIRE 3I5</t>
  </si>
  <si>
    <t>2020 DOW B</t>
  </si>
  <si>
    <t>Laptop Lenovo L 340 I 5</t>
  </si>
  <si>
    <t>2020 DOW G</t>
  </si>
  <si>
    <t>Kamera internetowa Xiaomi IMILAB 1080 USB</t>
  </si>
  <si>
    <t>Telefon Samsung Galaxy A21s</t>
  </si>
  <si>
    <t>Laptop HP 15,6 RYZEN</t>
  </si>
  <si>
    <t>Notebook HP 255 G7</t>
  </si>
  <si>
    <t>Laptop HP 15,6 RYZEN 5-3500/8GB/256/Win10PRO FHD</t>
  </si>
  <si>
    <t>telefon Samsung Galaxy A21s</t>
  </si>
  <si>
    <t>Dysk zewnętrzny ADATA SSD EXTERNAL SD 700</t>
  </si>
  <si>
    <t>Telefon Samsung Galaxy A41</t>
  </si>
  <si>
    <t>Niszczarka  OPUS CS 2212 CD</t>
  </si>
  <si>
    <t xml:space="preserve">Dysk zewnętrzny </t>
  </si>
  <si>
    <t>Pętla indukcyjna GEEMARC LOOPHEAR LH 102V2</t>
  </si>
  <si>
    <t>Notebook MSI THNI 10</t>
  </si>
  <si>
    <t>Notebook Dell Vostro 5502</t>
  </si>
  <si>
    <t>Apple MACBOOK PRO 13"3</t>
  </si>
  <si>
    <t>Tablet SAMSUNG TAB A7 SM-T500</t>
  </si>
  <si>
    <t>Notebook Acer Aspire 3</t>
  </si>
  <si>
    <t>Telefon Xiaomi Redmi 9</t>
  </si>
  <si>
    <t xml:space="preserve">Telefon Nokia  215DS </t>
  </si>
  <si>
    <t>6. Poradnia Psychologiczno - Pedagogiczna w Gorlicach</t>
  </si>
  <si>
    <t>7. Powiatowy Zespół Placówek Oświatowych w Bieczu</t>
  </si>
  <si>
    <t>8. Powiatowy Zarząd Drogowy</t>
  </si>
  <si>
    <t>9. Specjalny Ośrodek Szkolno-Wychowawczy im. M. Grzegorzewskiej w Kobylance</t>
  </si>
  <si>
    <t>10. Specjany Ośrodek Szkolno - Wychowawczy w Szymbarku</t>
  </si>
  <si>
    <t>11. Centrum Opieki nad Dzieckiem "Razem"</t>
  </si>
  <si>
    <t>12. Zespół Szkół nr 1 w Gorlicach</t>
  </si>
  <si>
    <t>13. Zespół Szkół Ekonomicznych im. Jana Pawła II w Gorlicach</t>
  </si>
  <si>
    <t>14. Zespół Szkół Zawodowych im. St. Wyspiańskiego w Bobowej</t>
  </si>
  <si>
    <t>15. Liceum Ogólnokształcące im. Stanisława Wyspiańskiego w Bieczu</t>
  </si>
  <si>
    <t>16. Zespół Szkół Ogólnokształcących w Bobowej</t>
  </si>
  <si>
    <t>17. Zespół Szkół Technicznych im. W. Pola w Gorlicach</t>
  </si>
  <si>
    <t>18. Zespół Szkół Zawodowych im. Św. Jadwigi Królowej w Bieczu</t>
  </si>
  <si>
    <t>19. Zespół Szkół Zawodowych im. K. Pułaskiego w Gorlicach</t>
  </si>
  <si>
    <t>20. Centrum Kształcenia Zawodowego w Gorlicach</t>
  </si>
  <si>
    <t>8. Powiatowe Centrum Pomocy Rodzinie w Gorlicach</t>
  </si>
  <si>
    <t>9. Powiatowy Urząd Pracy w Gorlicach</t>
  </si>
  <si>
    <t>10. Powiatowy Zarząd Drogowy</t>
  </si>
  <si>
    <t>11. Specjalny Ośrodek Szkolno-Wychowawczy im. M. Grzegorzewskiej w Kobylance</t>
  </si>
  <si>
    <t>12. Specjany Ośrodek Szkolno - Wychowawczy w Szymbarku</t>
  </si>
  <si>
    <t>13. Centrum Opieki nad Dzieckiem "Razem"</t>
  </si>
  <si>
    <t>14. Zespół Szkół nr 1 w Gorlicach</t>
  </si>
  <si>
    <t>15. Zespół Szkół Ekonomicznych im. Jana Pawła II w Gorlicach</t>
  </si>
  <si>
    <t>16. Zespół Szkół Zawodowych im. St. Wyspiańskiego w Bobowej</t>
  </si>
  <si>
    <t>17. Liceum Ogólnokształcące im. Stanisława Wyspiańskiego w Bieczu</t>
  </si>
  <si>
    <t>18. Zespół Szkół Ogólnokształcących w Bobowej</t>
  </si>
  <si>
    <t>19. Zespół Szkół Technicznych im. W. Pola w Gorlicach</t>
  </si>
  <si>
    <t>20. Zespół Szkół Zawodowych im. Św. Jadwigi Królowej w Bieczu</t>
  </si>
  <si>
    <t>21. Zespół Szkół Zawodowych im. K. Pułaskiego w Gorlicach</t>
  </si>
  <si>
    <t>22. Centrum Kształcenia Zawodowego w Gorlicach</t>
  </si>
  <si>
    <t>Tabela nr 4</t>
  </si>
  <si>
    <t>1a. Wykaz sprzętu elektronicznego stacjonarnego użytkowanego przez Starostwo będącego własnością innego podmiotu, tj. PWPW oraz MUW w Krakowie</t>
  </si>
  <si>
    <t>Router Cisco 2611XM</t>
  </si>
  <si>
    <t>Delta 2S TLS</t>
  </si>
  <si>
    <t>Ever Sinline XL 2200</t>
  </si>
  <si>
    <t>Serwer Actina Solar 220 X2 Action SA</t>
  </si>
  <si>
    <t>Zapora sieciowa ASA5505, Router Cisco 1841-SEC/K9,Karta do routera HWIC-4ESW, Karta do routera VWIC2-1MFT-T1/E1</t>
  </si>
  <si>
    <t>Modem KEYMILE LR SHDSL 2 DTM AC G708S</t>
  </si>
  <si>
    <t>Radiotelefon Maxon PM 160V2, Urządzenie Hermes 03, Zasilacz DZS-312</t>
  </si>
  <si>
    <t>Anteny z okablowaniem 2 szt.</t>
  </si>
  <si>
    <t>Maszt antenowy</t>
  </si>
  <si>
    <t>Monitor skażeń ECO-C</t>
  </si>
  <si>
    <t>Zestaw komputerowy (jednostka centralna, monitor drukarka, skaner, czytnik kart)</t>
  </si>
  <si>
    <t>Skaner HPG2710</t>
  </si>
  <si>
    <t>Skaner HP skanjet 300</t>
  </si>
  <si>
    <t>Zestaw komputerowy (jednostka centralna, monitor, drukarka, skaner, czytnik kart, )</t>
  </si>
  <si>
    <t>Zestaw komputerowy (jednostka centralne, monitor, drukarka, czytnik kart, czytnik kodów)</t>
  </si>
  <si>
    <t>Zestaw komputerowy (jednostka centralne, monitor, drukarka, czytnik kart, czytnik kodów, skaner)</t>
  </si>
  <si>
    <t xml:space="preserve">Zestaw komputerowy </t>
  </si>
  <si>
    <t>Zapora sieciowa Cisco ASA 5506</t>
  </si>
  <si>
    <t>Zestaw komputerowy (jednostka centralna HP, monitory HP1740, HPLE1901w, skaner HP SJ5530, czytnik Dermalog ZF1, combo smart, klawiatura HP, UPS Smart SC420)</t>
  </si>
  <si>
    <t>Tabela nr 5</t>
  </si>
  <si>
    <t>Tabela nr 2 - Wykaz budynków i budowli</t>
  </si>
  <si>
    <t>Tabela nr 3 - Wykaz sprzętu elektronicznego</t>
  </si>
  <si>
    <t xml:space="preserve">Mikroskop cyfrowy </t>
  </si>
  <si>
    <t>Zestaw symulacyjny  dla sterownika  PLC Siemens LOGO (4 szt)</t>
  </si>
  <si>
    <t>Miernik uniwerslany (13 szt)</t>
  </si>
  <si>
    <t xml:space="preserve">Laptop Lenovo V15 R3 </t>
  </si>
  <si>
    <t>Dysk twardy SSD KINGSTON</t>
  </si>
  <si>
    <t>Telewizor Philips 65PUS7805</t>
  </si>
  <si>
    <t>Komputer LENOVOI5-10400T</t>
  </si>
  <si>
    <t>Głośnik mobilny X Music BTS8508</t>
  </si>
  <si>
    <t>Mikrofony B210 DUO PRODIGE</t>
  </si>
  <si>
    <t>Obiektyw Tamron Sony</t>
  </si>
  <si>
    <t>Behringer X32 Compact</t>
  </si>
  <si>
    <t>Ekspress Krups EA 897B</t>
  </si>
  <si>
    <t>23. Młodzieżowy Dom Kultury</t>
  </si>
  <si>
    <t>Kopiarka Konica Minolta C 258 - dzierżawa</t>
  </si>
  <si>
    <t>UPS POWER (2)</t>
  </si>
  <si>
    <t>NOTEBOOK (2)</t>
  </si>
  <si>
    <t>DYSK TWARDY (4)</t>
  </si>
  <si>
    <t>KLIMATYZATOR DLA SERWEROWNI (1)</t>
  </si>
  <si>
    <t>REJESTRATOR (2) - dysk twardy (2), kamera (1)</t>
  </si>
  <si>
    <t>SERWER DELL T550 64GB (1)</t>
  </si>
  <si>
    <t>SERWER PLIKÓW QNAP (1)</t>
  </si>
  <si>
    <t>wymiana pokrycia dachowego na części budynku 48778,60zł</t>
  </si>
  <si>
    <t>Urządzenie wielofunkcyjne Develop</t>
  </si>
  <si>
    <t>Komputer i5</t>
  </si>
  <si>
    <t>Monitor Led 24 Acer</t>
  </si>
  <si>
    <t>Urządzenie wielofunkcyjne Canon</t>
  </si>
  <si>
    <t>Monitor 24 Dell</t>
  </si>
  <si>
    <t>Bieżnia</t>
  </si>
  <si>
    <t>Platforma wibracyjna</t>
  </si>
  <si>
    <t>Lampa Solux</t>
  </si>
  <si>
    <t>Aparat wielofunkcyjny plus głowica do elektroterapii</t>
  </si>
  <si>
    <t>serwer NAS QNAP TS-462-2G z dyskiem WD Red</t>
  </si>
  <si>
    <t>Pętla indukcyjna  2.4 G RADIO LINK 2.4G23100032</t>
  </si>
  <si>
    <t>Llaptop Lenovo Ideapad Gaming 3 15ACH6</t>
  </si>
  <si>
    <t>Tablet graficzny UOION Q11K V2</t>
  </si>
  <si>
    <t>Urządzenie wielofunkcyjne Brother DCP – 1623WE</t>
  </si>
  <si>
    <t>Urządzenie wielofunkcyjne HP SMART TANK 585 wifi 5w1</t>
  </si>
  <si>
    <t>Dysk twardy HDD 6TB TOSHIBA SAT A3</t>
  </si>
  <si>
    <t>Monitor interaktywny HIKVISION DS-D 5 B65RB/A 65” 4K</t>
  </si>
  <si>
    <t>stropodach z ociepleniem i papa termozgrzewalna z posypka mineralną</t>
  </si>
  <si>
    <t>komputer stacjonarny</t>
  </si>
  <si>
    <t>monitor</t>
  </si>
  <si>
    <t>skaner</t>
  </si>
  <si>
    <t>laptop HP</t>
  </si>
  <si>
    <t>laptop Asus</t>
  </si>
  <si>
    <t>Dz.-ogniotrwałe</t>
  </si>
  <si>
    <t xml:space="preserve">dobry </t>
  </si>
  <si>
    <t>Komputer PC - jednostka centralna 8 sztuk</t>
  </si>
  <si>
    <t>Monitor  5 sztuk</t>
  </si>
  <si>
    <t>Monitor 3 sztuki</t>
  </si>
  <si>
    <t>Notebook Lenovo S145-15API 4 sztuki</t>
  </si>
  <si>
    <t>Notebook HP 255 G8</t>
  </si>
  <si>
    <t>urządzenie wielofunkcyjne Epson</t>
  </si>
  <si>
    <t>2019 r. - przebudowa pomieszczeń w budynku Powiatowego Centurm Edukacji dla potrzeb  Poradni Psychologczno-Pedagogicznej wraz z dobudową pochylni dla niepełnosprawnych poprzez zmianę układu pomieszczeń sanitarnych i części sal zajęć, nowe wylewki w przyziemiu, dostosowanie schodów do obowiązujących wymiarów, wymiana instalacji elektrycznej, dosotosowanie szerokości przejść dzwiowych i schodów, położenie nowych wykładzin termozgrzewalnych, położenie gładzi, malowanie. Łaczny koszt to                             ok. 374 000 zł</t>
  </si>
  <si>
    <t>Centrala telefoniczna Platan</t>
  </si>
  <si>
    <t>Komputer stacjonarny Dell</t>
  </si>
  <si>
    <t>Monitor Samsung 24"</t>
  </si>
  <si>
    <t>Aparat telefoniczny Panasonic</t>
  </si>
  <si>
    <t>Niszczarka HSM</t>
  </si>
  <si>
    <t>Notebook Toshiba</t>
  </si>
  <si>
    <t>Drukarka Canon Pixma TR150</t>
  </si>
  <si>
    <t>Tablica interaktywna</t>
  </si>
  <si>
    <t>Wizualizer z przystawką</t>
  </si>
  <si>
    <t>Monitor interaktywny OPTOMA</t>
  </si>
  <si>
    <t>UTM FortiGate-60F_urz. zabezpieczajace serwer</t>
  </si>
  <si>
    <t>Monitor 2 szt.</t>
  </si>
  <si>
    <t>Serwer kopii zapasowych</t>
  </si>
  <si>
    <t>Mikroskopy 4 szt.</t>
  </si>
  <si>
    <t xml:space="preserve">Kosiarka </t>
  </si>
  <si>
    <t>Tablet garficzny</t>
  </si>
  <si>
    <t>Głośniki</t>
  </si>
  <si>
    <t>Drukarka laserrowa Brother</t>
  </si>
  <si>
    <t>Dysk zewnętrzny</t>
  </si>
  <si>
    <t>Notebook ACER 6 szt.</t>
  </si>
  <si>
    <t>Urzadzenie do bezprzew. Transmisji danych</t>
  </si>
  <si>
    <t>Pętla indukcyjna</t>
  </si>
  <si>
    <t xml:space="preserve">Gośniki 3 szt </t>
  </si>
  <si>
    <t>Mikrofon</t>
  </si>
  <si>
    <t>tablet LENOVO P11</t>
  </si>
  <si>
    <t>Lupa elektroniczna</t>
  </si>
  <si>
    <t>Dysk twardy komputerowy WDRED WTB SATA WX12D</t>
  </si>
  <si>
    <t>Serwer sieciowy NAS QNAP TS-462-2G</t>
  </si>
  <si>
    <t>Telewizor Sharp 43 FHZEA</t>
  </si>
  <si>
    <t>Komputer I5-12400 B760M 16 GB L1</t>
  </si>
  <si>
    <t>Monitor 24” AOC 24B2 XH</t>
  </si>
  <si>
    <t>Telewizor Sharp 43 FGZEA</t>
  </si>
  <si>
    <t>Telewizor Sharp 43 FV3EA</t>
  </si>
  <si>
    <t>termomodernizacja ścian, wymiana stolarki otworowej (258 196,72 zł)</t>
  </si>
  <si>
    <t>Monitor interaktywny Novobox 75" IMD75W1.2 + WiFi</t>
  </si>
  <si>
    <t>Urządzenie NAS QNAP TS-462-2G Q221B216692</t>
  </si>
  <si>
    <t>Ramowy ekran projekcyjny 4:3 (200") celexon Mobile 
Expert 406x305 cm</t>
  </si>
  <si>
    <t>Urządzenie wielofunkcyjne EcoTank L6460 EPSON</t>
  </si>
  <si>
    <t>Radio Link 2.4G 23100068 (Pętla indukicyjna 2.4G)</t>
  </si>
  <si>
    <t xml:space="preserve">Urządzenie wielofunkcyjne MFP ITS EcoTank L15160 EPSON </t>
  </si>
  <si>
    <t>Niszczarka Fellowes Automax 200 M</t>
  </si>
  <si>
    <t>Notebook Dell Inspirion 5635 RYZEN 7 7730U 16" 16GB RAM 512GB SSD WIN11</t>
  </si>
  <si>
    <t>Szafa do przechowywania laptopów</t>
  </si>
  <si>
    <t>Monitor interaktywny NewLine Trutouch TT-6519RS</t>
  </si>
  <si>
    <t>Mikroskop Edu dwuokularowy 10/20/40x LED (2) z 
uchwytem kamera cyfrowa 5MP</t>
  </si>
  <si>
    <t>Laptop HP 250 G9 i5-123U /16GB RAM/512GB SSD PCIe WIN12</t>
  </si>
  <si>
    <t>Laptop HP 250 G9 i5-123U /16GB RAM/512GB SSD PCIe WIN11</t>
  </si>
  <si>
    <t>Laptop HP 250 G9 i5-123U /16GB RAM/512GB SSD PCIe WIN26</t>
  </si>
  <si>
    <t>Laptop HP 250 G9 i5-123U /16GB RAM/512GB SSD PCIe WIN25</t>
  </si>
  <si>
    <t>Laptop HP 250 G9 i5-123U /16GB RAM/512GB SSD PCIe WIN24</t>
  </si>
  <si>
    <t>Laptop HP 250 G9 i5-123U /16GB RAM/512GB SSD PCIe WIN23</t>
  </si>
  <si>
    <t>Laptop HP 250 G9 i5-123U /16GB RAM/512GB SSD PCIe WIN22</t>
  </si>
  <si>
    <t>Laptop HP 250 G9 i5-123U /16GB RAM/512GB SSD PCIe WIN21</t>
  </si>
  <si>
    <t>Laptop HP 250 G9 i5-123U /16GB RAM/512GB SSD PCIe WIN20</t>
  </si>
  <si>
    <t>79 Laptop HP 250 G9 i5-123U /16GB RAM/512GB SSD PCIe WIN19 2023 2 100,00</t>
  </si>
  <si>
    <t>Laptop HP 250 G9 i5-123U /16GB RAM/512GB SSD PCIe WIN18</t>
  </si>
  <si>
    <t>Laptop HP 250 G9 i5-123U /16GB RAM/512GB SSD PCIe WIN17</t>
  </si>
  <si>
    <t>Laptop HP 250 G9 i5-123U /16GB RAM/512GB SSD PCIe WIN16</t>
  </si>
  <si>
    <t>Laptop HP 250 G9 i5-123U /16GB RAM/512GB SSD PCIe WIN15</t>
  </si>
  <si>
    <t>Laptop HP 250 G9 i5-123U /16GB RAM/512GB SSD PCIe WIN14</t>
  </si>
  <si>
    <t>Laptop HP 250 G9 i5-123U /16GB RAM/512GB SSD PCIe WIN13</t>
  </si>
  <si>
    <t xml:space="preserve">Laptop HP 250 G9 i5-123U /16GB RAM/512GB SSD PCIe WIN26 </t>
  </si>
  <si>
    <t xml:space="preserve">Laptop HP 250 G9 i5-123U /16GB RAM/512GB SSD PCIe WIN24 </t>
  </si>
  <si>
    <t xml:space="preserve">Laptop HP 250 G9 i5-123U /16GB RAM/512GB SSD PCIe WIN21 </t>
  </si>
  <si>
    <t xml:space="preserve"> Laptop HP 250 G9 i5-123U /16GB RAM/512GB SSD PCIe WIN19 </t>
  </si>
  <si>
    <t xml:space="preserve">Laptop HP 250 G9 i5-123U /16GB RAM/512GB SSD PCIe WIN14 </t>
  </si>
  <si>
    <t xml:space="preserve">Laptop HP 250 G9 i5-123U /16GB RAM/512GB SSD PCIe WIN13 </t>
  </si>
  <si>
    <t>Rejestrator cyfrowy do 16 kamer do 8MP</t>
  </si>
  <si>
    <t>Komputer Hp 600</t>
  </si>
  <si>
    <t>Chłodziarka POLAR</t>
  </si>
  <si>
    <t xml:space="preserve">Pralka Whirpool B 9 KG </t>
  </si>
  <si>
    <t xml:space="preserve">Kuchennak mikrofalowa </t>
  </si>
  <si>
    <t xml:space="preserve">Przemiennik częstotliwości z oprogramowaniem </t>
  </si>
  <si>
    <t>Komputer Dell McheV</t>
  </si>
  <si>
    <t>Petla indukcyjna</t>
  </si>
  <si>
    <t xml:space="preserve">Niszczarka </t>
  </si>
  <si>
    <t>Monitor DELL     92722H</t>
  </si>
  <si>
    <t>Laptop Lenovo -cyfrowy powiat</t>
  </si>
  <si>
    <t>"Cyfrowy Powiat" Forti Gate</t>
  </si>
  <si>
    <t>"Cyfrowy Powiat" Urządzenie NAS</t>
  </si>
  <si>
    <t>"Cyfrowy Powiat" Dysk</t>
  </si>
  <si>
    <t>"Cyfrowy Powiat" Pętla indukcyjna</t>
  </si>
  <si>
    <t>Projektor OPTOMA HD</t>
  </si>
  <si>
    <t>Niszczarka Fellows</t>
  </si>
  <si>
    <t>Notebook Acer</t>
  </si>
  <si>
    <t>Urządzenie wielofunkcyjne laserowe HP Color</t>
  </si>
  <si>
    <t xml:space="preserve">Asus - laptop </t>
  </si>
  <si>
    <t xml:space="preserve">Tablet Apple </t>
  </si>
  <si>
    <t>Monitor LED</t>
  </si>
  <si>
    <t>Laptop MBA</t>
  </si>
  <si>
    <t>Tablet graficzny HUION</t>
  </si>
  <si>
    <t>Wzmacniacz DENON</t>
  </si>
  <si>
    <t>gaśnice, monitoring</t>
  </si>
  <si>
    <t>gaśnice, monitoring, alarm</t>
  </si>
  <si>
    <t>Laptopy (3 szt)</t>
  </si>
  <si>
    <t>Laptopy (2 szt)</t>
  </si>
  <si>
    <t>Robot na platformie</t>
  </si>
  <si>
    <t>Komputer  szt 3</t>
  </si>
  <si>
    <t xml:space="preserve">zestaw komputerowy </t>
  </si>
  <si>
    <t xml:space="preserve">komputer </t>
  </si>
  <si>
    <t>serwer FUJITSU</t>
  </si>
  <si>
    <t>Notebook szt.4</t>
  </si>
  <si>
    <t>DRUKARKA</t>
  </si>
  <si>
    <t>KAMERA</t>
  </si>
  <si>
    <t>Notebook szt.1</t>
  </si>
  <si>
    <t>UTM FortiGATE-60f</t>
  </si>
  <si>
    <t>URZADZENIE NAS QNAP TS-462-2G</t>
  </si>
  <si>
    <t>WD RED 4TB SATA SZT 4</t>
  </si>
  <si>
    <t>LAPTOP Z OPROGRAMOWANIEM  -16 SZT.</t>
  </si>
  <si>
    <t>MONITOR INTERAKTYWNY -2 SZT</t>
  </si>
  <si>
    <t xml:space="preserve">URZĄDZENIA AP </t>
  </si>
  <si>
    <t>WIEŻA PANASONIC SC-PMX92EG-K</t>
  </si>
  <si>
    <t xml:space="preserve">ODTWARZACZ MULTIMEDIALNY 4K </t>
  </si>
  <si>
    <t>URZADZENIE WIELOFUNKCYJNE</t>
  </si>
  <si>
    <t>MONITORING</t>
  </si>
  <si>
    <t>termomodernizacja ścian i stropodachu - wartość brutto 672 999,32 zł (31.08.2007 r.)</t>
  </si>
  <si>
    <t>Drukarka Brother DCP-T220</t>
  </si>
  <si>
    <t>Drukarka Brother DCP-L2552DN</t>
  </si>
  <si>
    <t>Kopiarka CANON IRC-1533iF</t>
  </si>
  <si>
    <t>Laptop Dell Precision</t>
  </si>
  <si>
    <t>Laptop Lenovo V15 + Pętla Indukcyjna</t>
  </si>
  <si>
    <t>Laptop z oprogramowaniem - 16 szt.</t>
  </si>
  <si>
    <t>Monitor interaktywny 95"</t>
  </si>
  <si>
    <t>Monitor interaktywny + statyw mobilny 95"</t>
  </si>
  <si>
    <t>Monitor interaktywny iiyama 65" - 2 szt.</t>
  </si>
  <si>
    <t xml:space="preserve">Monitor interaktywny iiyama 65" </t>
  </si>
  <si>
    <t>URZĄDZENIE WIELOFUNKC. HP LASERJET PRO 428dw</t>
  </si>
  <si>
    <t>URZĄDZENIE NAS QNAP TS-462-2G</t>
  </si>
  <si>
    <t>URZĄDZENIE WIELOFUNKCYJNE CANON IR2730i</t>
  </si>
  <si>
    <t>URZĄDZENIE WIELOFUNKC. BROTHER MFC-L575DW</t>
  </si>
  <si>
    <t>PĘTLA INDUKCYJNA LH102V2LOOPHEAR</t>
  </si>
  <si>
    <t>Budynek sklepu</t>
  </si>
  <si>
    <t>Budynek parterowy biurowy obwód Szymbark</t>
  </si>
  <si>
    <t xml:space="preserve">Budynek murowany gospodarczy obwód Szymbark </t>
  </si>
  <si>
    <t>Ogrodzenie z siatki obwód Szymbark</t>
  </si>
  <si>
    <t>Szymbark</t>
  </si>
  <si>
    <t>Ploter Canon TM 300MFP</t>
  </si>
  <si>
    <t>Kserokopiarka Konica Minolta Biz 458</t>
  </si>
  <si>
    <t>Komputer AIOP HP ELITONE 870 G9</t>
  </si>
  <si>
    <t>Komputer HP ProOne 440 G9</t>
  </si>
  <si>
    <t>Przełącznik FortiSwitch 148F</t>
  </si>
  <si>
    <t>Skaner CZUR ET25PRO</t>
  </si>
  <si>
    <t>Niszczarka Wallner HD-208 C2</t>
  </si>
  <si>
    <t>Komputer WebProfit PC1200V1</t>
  </si>
  <si>
    <t>Serwer Fujitsu PY RX1330M5</t>
  </si>
  <si>
    <t>Urządzenie wielofunkcyjne Epson Ecotank L6260</t>
  </si>
  <si>
    <t>Drukarka laserowa Btrother HL L2312D</t>
  </si>
  <si>
    <t>Urządzenie wielofunkcyjne Epspn Eco Tank L3250</t>
  </si>
  <si>
    <t>DOW 2023</t>
  </si>
  <si>
    <t xml:space="preserve">Niszczarka Verotech VS 2014CC </t>
  </si>
  <si>
    <t>Kserokopiarka Triumph Adler P-2540i</t>
  </si>
  <si>
    <t>Skaner Epson L1250</t>
  </si>
  <si>
    <t>Skaner BROTHER ASD 4300V</t>
  </si>
  <si>
    <t>Urządzenie wielofunkcyjne Epson Ecotank L6220</t>
  </si>
  <si>
    <t>Komnputer Dell Vostro 3710</t>
  </si>
  <si>
    <t>Monitor Ilijama Led 27</t>
  </si>
  <si>
    <t>Sprzęt komputerowy AIO Elite One 870G9</t>
  </si>
  <si>
    <t>Klimatyzator AUX-12QC</t>
  </si>
  <si>
    <t>Pętla indukcyjna ECHO DESKOP</t>
  </si>
  <si>
    <t>DOW 2022</t>
  </si>
  <si>
    <t>Pętla indukcyjna LH102V2</t>
  </si>
  <si>
    <t xml:space="preserve">Pętla indukcyjna LH102V2 Loophear Black </t>
  </si>
  <si>
    <t>Laptop Lenovo V15 R3 5300U</t>
  </si>
  <si>
    <t>Tablet Lenovo M8 P22T8</t>
  </si>
  <si>
    <t>Dysk przenośny ADATA</t>
  </si>
  <si>
    <t>Zestaw komputerowy  (jednostka centralna, monitor, drukarka, czytnik kart inteligentnych, skaner, czytnik kodu 2D)</t>
  </si>
  <si>
    <t>Zestaw komputerowy  (jednostka centralna, monitor, drukarka, czytnik kart inteligentnych, skaner)</t>
  </si>
  <si>
    <t>Zestaw komputerowy  (jednostka centralna, monitor, drukarka, czytnik kart, czytnik kodu)</t>
  </si>
  <si>
    <t>PKD</t>
  </si>
  <si>
    <t>Rodzaj prowadzonej działalności (opisowo)</t>
  </si>
  <si>
    <t>Liczba pracowników</t>
  </si>
  <si>
    <t>Liczba uczniów/ wychowanków/ pensjonariuszy</t>
  </si>
  <si>
    <t>Wysokość rocznego budżetu</t>
  </si>
  <si>
    <t>Ryzyko</t>
  </si>
  <si>
    <t>Data szkody</t>
  </si>
  <si>
    <t>Opis szkody</t>
  </si>
  <si>
    <t>Wypłata</t>
  </si>
  <si>
    <t>Mienie od ognia i innych zdarzeń</t>
  </si>
  <si>
    <t>OC dróg</t>
  </si>
  <si>
    <t>Szyby</t>
  </si>
  <si>
    <t>Uszkodzenie ogrodzenia przez powalone drzewo</t>
  </si>
  <si>
    <t>pomoc społeczna z zakwaterowaniem dla osób z zaburzeniami psychicznymi</t>
  </si>
  <si>
    <t>pomoc społeczna z zakwaterowaniem</t>
  </si>
  <si>
    <t>pozaszkolne formy edukacji artystycznej</t>
  </si>
  <si>
    <t>działalność wspomagająca edukację</t>
  </si>
  <si>
    <t>aktywizacja osób bezrobotnych</t>
  </si>
  <si>
    <t>działalność edukacyjno-opiekuńcza</t>
  </si>
  <si>
    <t>pozostała pomoc społeczna z zakwaterowaniem</t>
  </si>
  <si>
    <t>Dane pojazdów</t>
  </si>
  <si>
    <t xml:space="preserve">Marka </t>
  </si>
  <si>
    <t>Typ, model</t>
  </si>
  <si>
    <t>Nr podw./ nadw.</t>
  </si>
  <si>
    <t>Nr rej.</t>
  </si>
  <si>
    <t>Rodzaj         (osobowy/ ciężarowy/ specjalny)</t>
  </si>
  <si>
    <t>Poj.</t>
  </si>
  <si>
    <t>Rok prod.</t>
  </si>
  <si>
    <t>Data I rejestracji</t>
  </si>
  <si>
    <t>Ilość miejsc</t>
  </si>
  <si>
    <t>Ładowność</t>
  </si>
  <si>
    <t>Dopuszczalna masa całkowita</t>
  </si>
  <si>
    <t>Czy pojazd służy do nauki jazdy?</t>
  </si>
  <si>
    <t>Przebieg</t>
  </si>
  <si>
    <t>Zabezpieczenia przeciwkradzieżowe</t>
  </si>
  <si>
    <t>Wyposażenie dodatkowe**</t>
  </si>
  <si>
    <t>Suma ubezpieczenia (wartość pojazdu z VAT)</t>
  </si>
  <si>
    <t>Okres ubezpieczenia OC i NW</t>
  </si>
  <si>
    <t>Okres ubezpieczenia AC i KR</t>
  </si>
  <si>
    <t>Ryzyka podlegające ubezpieczeniu w danym pojeździe (wybrane ryzyka zaznaczone X)</t>
  </si>
  <si>
    <t>Zielona karta</t>
  </si>
  <si>
    <t>rodzaj</t>
  </si>
  <si>
    <t>wartość</t>
  </si>
  <si>
    <t>Od</t>
  </si>
  <si>
    <t>Do</t>
  </si>
  <si>
    <t>OC</t>
  </si>
  <si>
    <t>NNW</t>
  </si>
  <si>
    <t>AC/KR</t>
  </si>
  <si>
    <t>ASS</t>
  </si>
  <si>
    <t>Skoda</t>
  </si>
  <si>
    <t>Superb III Ambition 2.0</t>
  </si>
  <si>
    <t>TMBAJ7NP9H7026115</t>
  </si>
  <si>
    <t>KGR RX44</t>
  </si>
  <si>
    <t>osobowy</t>
  </si>
  <si>
    <t>15.09.2016</t>
  </si>
  <si>
    <t>Autoalarm, Immobiliser</t>
  </si>
  <si>
    <t>X</t>
  </si>
  <si>
    <t>Fabia III Active 1.2</t>
  </si>
  <si>
    <t>TMBEM6NJ4HZ043780</t>
  </si>
  <si>
    <t>KGR RY44</t>
  </si>
  <si>
    <t>2. Powiatowy Zarząd Drogowy w Gorlicach</t>
  </si>
  <si>
    <t>Ford</t>
  </si>
  <si>
    <t>Transit</t>
  </si>
  <si>
    <t>WF0EXXTTGEJJ05016</t>
  </si>
  <si>
    <t>KGR 78N5</t>
  </si>
  <si>
    <t>ciężarowy</t>
  </si>
  <si>
    <t>21.05.2018</t>
  </si>
  <si>
    <t>Octavia</t>
  </si>
  <si>
    <t>TMBCS61Z69C000748</t>
  </si>
  <si>
    <t>KGR 02XX</t>
  </si>
  <si>
    <t>22.12.2008</t>
  </si>
  <si>
    <t>Lamborghini</t>
  </si>
  <si>
    <t>23S</t>
  </si>
  <si>
    <t>L23S094WVT1747</t>
  </si>
  <si>
    <t>KGR 54TN</t>
  </si>
  <si>
    <t>ciągnik rolniczy</t>
  </si>
  <si>
    <t>Man</t>
  </si>
  <si>
    <t>19.343</t>
  </si>
  <si>
    <t>WMAT010330M211778</t>
  </si>
  <si>
    <t>KGR 37KC</t>
  </si>
  <si>
    <t>Peugeot</t>
  </si>
  <si>
    <t>Partner</t>
  </si>
  <si>
    <t>VF3GBWJYB96164368</t>
  </si>
  <si>
    <t>KGR 1K66</t>
  </si>
  <si>
    <t>Ursus</t>
  </si>
  <si>
    <t>C-360 3P</t>
  </si>
  <si>
    <t>NST 1149</t>
  </si>
  <si>
    <t>Świdnik</t>
  </si>
  <si>
    <t>NOR 0197</t>
  </si>
  <si>
    <t>przyczepa</t>
  </si>
  <si>
    <t>SAM</t>
  </si>
  <si>
    <t>PB - 1</t>
  </si>
  <si>
    <t>BB2300926</t>
  </si>
  <si>
    <t>NOR 0229</t>
  </si>
  <si>
    <t>przyczepka lekka</t>
  </si>
  <si>
    <t>21.04.1994</t>
  </si>
  <si>
    <t>JCB 3CX</t>
  </si>
  <si>
    <t>3CXContractor</t>
  </si>
  <si>
    <t>b/n</t>
  </si>
  <si>
    <t>koparko - ładowarka</t>
  </si>
  <si>
    <t>Hyundai</t>
  </si>
  <si>
    <t>Tucson</t>
  </si>
  <si>
    <t>KMHJN81VP8U740404</t>
  </si>
  <si>
    <t>KGR VV02</t>
  </si>
  <si>
    <t>20.09.2007</t>
  </si>
  <si>
    <t>John Deere</t>
  </si>
  <si>
    <t>5085M</t>
  </si>
  <si>
    <t>1LV5085MLGG500855</t>
  </si>
  <si>
    <t>KGR TJ66</t>
  </si>
  <si>
    <t>27.12.2016</t>
  </si>
  <si>
    <t>Renault</t>
  </si>
  <si>
    <t>Master</t>
  </si>
  <si>
    <t>VF1MBP6F747114592</t>
  </si>
  <si>
    <t>KGR 2JJ9</t>
  </si>
  <si>
    <t>21.06.2012</t>
  </si>
  <si>
    <t>Dacia</t>
  </si>
  <si>
    <t>Duster</t>
  </si>
  <si>
    <t>VF1HJD20X66626700</t>
  </si>
  <si>
    <t>KGR 9FU9</t>
  </si>
  <si>
    <t>08.12.2020</t>
  </si>
  <si>
    <t>Fiat</t>
  </si>
  <si>
    <t>Doblo</t>
  </si>
  <si>
    <t>ZFA26300006A71682</t>
  </si>
  <si>
    <t>KGR 7VG3</t>
  </si>
  <si>
    <t>06.11.2015</t>
  </si>
  <si>
    <t>Sandero</t>
  </si>
  <si>
    <t>UU1B5220662448547</t>
  </si>
  <si>
    <t>KGR 7JP7</t>
  </si>
  <si>
    <t>11.03.2019</t>
  </si>
  <si>
    <t>Teknamotor</t>
  </si>
  <si>
    <t>Skorpion 160SD</t>
  </si>
  <si>
    <t>SVA130R16PLR00038</t>
  </si>
  <si>
    <t>KGR 8WP8</t>
  </si>
  <si>
    <t>przyczepa specjalna - rębak</t>
  </si>
  <si>
    <t>30.03.2023</t>
  </si>
  <si>
    <t>Deutz-Fahr</t>
  </si>
  <si>
    <t>5080D Keyline</t>
  </si>
  <si>
    <t>ZKDGP802W0BD51714</t>
  </si>
  <si>
    <t>KGR 8UX8</t>
  </si>
  <si>
    <t>12.12.2023</t>
  </si>
  <si>
    <t>TGS</t>
  </si>
  <si>
    <t>WMA22SZZ1BM559880</t>
  </si>
  <si>
    <t>22.09.2010</t>
  </si>
  <si>
    <t>3. Powiatowy Urząd Pracy w Gorlicach</t>
  </si>
  <si>
    <t xml:space="preserve">CHEVROLET </t>
  </si>
  <si>
    <t>AVEO</t>
  </si>
  <si>
    <t>KL1SF48TJ6B567802</t>
  </si>
  <si>
    <t>KGR 14UP</t>
  </si>
  <si>
    <t>1150/M3</t>
  </si>
  <si>
    <t>28.02.2006</t>
  </si>
  <si>
    <t>centralny zamek</t>
  </si>
  <si>
    <t>system nawigacji satelitarnej, CB radio</t>
  </si>
  <si>
    <t>1130 zł, 469 zł</t>
  </si>
  <si>
    <t xml:space="preserve">4. Powiatowe Centrum Pomocy Rodzinie w Gorlicach </t>
  </si>
  <si>
    <t>Suzuki</t>
  </si>
  <si>
    <t>Ignis</t>
  </si>
  <si>
    <t>JSAMFJ11S00114418</t>
  </si>
  <si>
    <t>KGR YR70</t>
  </si>
  <si>
    <t>26.06.2018</t>
  </si>
  <si>
    <t>5. Specjalny Ośrodek Szkolno-Wychowawczy im. M. Grzegorzewskiej w Kobylance</t>
  </si>
  <si>
    <t>Volkswagen</t>
  </si>
  <si>
    <t>Transporter</t>
  </si>
  <si>
    <t>WV2ZZZ7HZ9HO70669</t>
  </si>
  <si>
    <t>KGR 77YT</t>
  </si>
  <si>
    <t>18.11.2008</t>
  </si>
  <si>
    <t>immobilaiser, garażowanie</t>
  </si>
  <si>
    <t xml:space="preserve">6. Specjalny Ośrodek Szkolno-Wychowawczy im. J. Korczaka w Szymbarku </t>
  </si>
  <si>
    <t xml:space="preserve">Volkswagen </t>
  </si>
  <si>
    <t>WV2ZZZ7HZ6X018815</t>
  </si>
  <si>
    <t>KGR 30HX</t>
  </si>
  <si>
    <t>Escort</t>
  </si>
  <si>
    <t>335PS</t>
  </si>
  <si>
    <t>B3027922</t>
  </si>
  <si>
    <t>KGR 57TH</t>
  </si>
  <si>
    <t>7. Centrum Opieki nad Dzieckiem "Razem"</t>
  </si>
  <si>
    <t>Toyota</t>
  </si>
  <si>
    <t>Proace</t>
  </si>
  <si>
    <t>YARVEEHTMGZ198524</t>
  </si>
  <si>
    <t>KGR 06449</t>
  </si>
  <si>
    <t>14.06.2021</t>
  </si>
  <si>
    <t>8. Zespół Szkół Zawodowych im. Kazimierza Pułaskiego w Gorlicach</t>
  </si>
  <si>
    <t>TA1000685</t>
  </si>
  <si>
    <t>KGR 82PC</t>
  </si>
  <si>
    <t>17.08.1989</t>
  </si>
  <si>
    <t>31.12.2025</t>
  </si>
  <si>
    <t>WV2ZZZ70Z2H063092</t>
  </si>
  <si>
    <t>KGR 6Y11</t>
  </si>
  <si>
    <t>21.12.2011</t>
  </si>
  <si>
    <t>9. Dom Pomocy Społecznej w Gorlicach ul. Michalusa</t>
  </si>
  <si>
    <t>10. Dom Pomocy Społecznej w Gorlicach ul. Sienkiewicza</t>
  </si>
  <si>
    <t>11. Dom Pomocy Społecznej w Klimkówce</t>
  </si>
  <si>
    <t>Kangoo</t>
  </si>
  <si>
    <t>VF1KCOWEF29440448</t>
  </si>
  <si>
    <t>KGR 52AP</t>
  </si>
  <si>
    <t>BLOKADA SKRZYNI BIEGÓW</t>
  </si>
  <si>
    <t>30.12.2025</t>
  </si>
  <si>
    <t>ALARM, IMMOBILIZER</t>
  </si>
  <si>
    <t>Tabela nr 6 - Wykaz pojazdów</t>
  </si>
  <si>
    <t>10.12.2025</t>
  </si>
  <si>
    <t>09.12.2027</t>
  </si>
  <si>
    <t>26.01.2026</t>
  </si>
  <si>
    <t>25.01.2028</t>
  </si>
  <si>
    <t>Tabela nr 1 - Informacje ogólne do oceny ryzyka</t>
  </si>
  <si>
    <t>8090Z</t>
  </si>
  <si>
    <t>4 szt po 4 kg gasnica proszkowa typu ABC, 3 szt po 6 kg gaśnica proszkowa typu ABC, 1 gaśnica ABF, 3 szt detektorów dymu, 1 szt detektor bezpieczeństwa CO, 1 szt detektor bezpieczeństwa gazu, 3 szt koc gaśniczty, 1 szt wykładzina elektroizolacyjna</t>
  </si>
  <si>
    <t>remont instalacji elektrycznej w częsci budynku (VII 2015), remont kuchni 62 225 (VII 2019), remont korytarza 30 500 (XII 2019), remont instalacji elektrycznej w pozostałej części budynku 95 000 (VIII 2024)</t>
  </si>
  <si>
    <t>urzadzenie wielofunkcyjne -ksero</t>
  </si>
  <si>
    <t>urzadzenie do terapii i treningu BIOFEEDRACK</t>
  </si>
  <si>
    <t>Kserokopiarka BIZHUB</t>
  </si>
  <si>
    <t>logopedia promultimedialny gabinet</t>
  </si>
  <si>
    <t>Komputer PC</t>
  </si>
  <si>
    <t>NOTEBOOK LENOVO</t>
  </si>
  <si>
    <t>laptop lenovo V15 r 3 5300u</t>
  </si>
  <si>
    <t>Zestaw mówik+tablet</t>
  </si>
  <si>
    <t>Monitoring wizyjny (w tym rejestrrator, switch, kamera 6 szt). Kamery sa zamontowane wewnatrz i na zewnatyrz budynku</t>
  </si>
  <si>
    <t>Trafic Combi Grand</t>
  </si>
  <si>
    <t>VF1JL000873584571</t>
  </si>
  <si>
    <t>KGR 10418</t>
  </si>
  <si>
    <t>28.10.2024</t>
  </si>
  <si>
    <t>28.10.2025</t>
  </si>
  <si>
    <t>VF1JL000473584552</t>
  </si>
  <si>
    <t>KGR 10409</t>
  </si>
  <si>
    <t>VF1JL000273584582</t>
  </si>
  <si>
    <t>KGR 10413</t>
  </si>
  <si>
    <t>Lodówka szokowa IGUANA</t>
  </si>
  <si>
    <t>Mikrofon bezprzewodowy podwójny BEHRINGER 
ULM202USB</t>
  </si>
  <si>
    <t>Multimedialny zestaw do obróbki graficznej (Tablet Graficzny)</t>
  </si>
  <si>
    <t>Drukarka 3D Creality CR-M4</t>
  </si>
  <si>
    <t>Ploter laserowy - Creality CR-Laser Falcon 2-22W plus moduł rotacyjny</t>
  </si>
  <si>
    <t>Ekspres Delonghi ECAM450.86.T Eletta Explore</t>
  </si>
  <si>
    <t>Jednostka Oświatowa</t>
  </si>
  <si>
    <t>8560Z
8022G</t>
  </si>
  <si>
    <t>8560Z
8531B
8532A</t>
  </si>
  <si>
    <t>Budynek oświaty - użyteczność publiczna</t>
  </si>
  <si>
    <t>Budynek dydaktyczno-warsztatowy</t>
  </si>
  <si>
    <t>Ogrodzenie działki i budynku szkoły - użyteczność publiczna</t>
  </si>
  <si>
    <t xml:space="preserve">Chodnik </t>
  </si>
  <si>
    <t>Chodnik wokół szkoły - użyteczność publiczna</t>
  </si>
  <si>
    <t>Droga wewnętrzna szkoły - użyteczność publiczna</t>
  </si>
  <si>
    <t>Kanalizacja sanitarna oraz przyłącz wodociągowy</t>
  </si>
  <si>
    <t>ogrodzenie, kraty w okonach, monitoring, 7 gaśnic proszkowych</t>
  </si>
  <si>
    <t xml:space="preserve">ogrodzenie, kraty w okonach, monitoring, 4 gaśnice proszkowe </t>
  </si>
  <si>
    <t>ogrodzenie, kraty w okonach, monitoring, 4 gaśnice proszkowe i 2 gaśnice do sprzętu elektronicznego</t>
  </si>
  <si>
    <t>bramy zamykane</t>
  </si>
  <si>
    <t>ul. Kazimierza Wielkiego 11,  38-340 Biecz</t>
  </si>
  <si>
    <t>murowane z cegły ceramicznej</t>
  </si>
  <si>
    <t>stropy z cegły ceramicznej</t>
  </si>
  <si>
    <t>dach o konstrukcji drwnianej kryty dachówką ceramiczną</t>
  </si>
  <si>
    <t>stropy murowane typu klein</t>
  </si>
  <si>
    <t>dach o konstrukcji drwnianej kryty blachą dachówkową</t>
  </si>
  <si>
    <t>ściany zewnętrzne warstwowe: z cegły pełnej gr. 25 cm, styropian gr. 5 cm, cegła gr. 12 cm / ściany wewnętrzne konstrukcyjne z cegły pełnej 25 cm</t>
  </si>
  <si>
    <t>Stropy gęstożebrowe Teriva III i płyta żelbetonowa</t>
  </si>
  <si>
    <t>dach o konstrukcji drewnianej w ukłądzie płatwiowo kleszczowym i jętkowym kryty dachówką ceramiczną na łatach</t>
  </si>
  <si>
    <t>ogrodzenie na podmurówce betonowej z siatki metalowej, słupki metalowe, bramy wjazdowe i bramki metalowe - stan dobry</t>
  </si>
  <si>
    <t>chodnik z kostki brukowej</t>
  </si>
  <si>
    <t>Droga z kostki brukowej</t>
  </si>
  <si>
    <t>Budynek dwukondygnacyjny</t>
  </si>
  <si>
    <t xml:space="preserve"> bez podpiwniczenia</t>
  </si>
  <si>
    <t>NIE (platforma dla osób niepełnosprawnych)</t>
  </si>
  <si>
    <t>podpiwniczony</t>
  </si>
  <si>
    <t>dwukondygnacyjnyc z użytkowym poddaszem</t>
  </si>
  <si>
    <t>długość 223 mb</t>
  </si>
  <si>
    <t>213 m2</t>
  </si>
  <si>
    <t>716 m2</t>
  </si>
  <si>
    <t xml:space="preserve">Zestawy koputerowe - 3 szt. </t>
  </si>
  <si>
    <t>Budynek główny szkoły</t>
  </si>
  <si>
    <t>8559B</t>
  </si>
  <si>
    <t>12. Centrum Kształcenia Zawodowego w Gorlicach</t>
  </si>
  <si>
    <t>Wózek podnośnik</t>
  </si>
  <si>
    <t>Rak 3a</t>
  </si>
  <si>
    <t>8FGL18-14454</t>
  </si>
  <si>
    <t>Toyota 8FGL 15</t>
  </si>
  <si>
    <t>wolnobieżny</t>
  </si>
  <si>
    <t>01.04.2025</t>
  </si>
  <si>
    <t>31.03.2027</t>
  </si>
  <si>
    <t>gasnice 2 szt proszkowe, monitoring, dozór</t>
  </si>
  <si>
    <t xml:space="preserve">  monitoring, dozór</t>
  </si>
  <si>
    <t>Komputer HP ELITEDESK</t>
  </si>
  <si>
    <t>Mikrofony bezprzewodowe 4 szt</t>
  </si>
  <si>
    <t>8790Z</t>
  </si>
  <si>
    <t xml:space="preserve">KOMPUTER </t>
  </si>
  <si>
    <t xml:space="preserve">URZADZENIE WIELOFUNKCYJNE </t>
  </si>
  <si>
    <t>NOTEBOOK 34 SZT.</t>
  </si>
  <si>
    <t>LAPTOP</t>
  </si>
  <si>
    <t>NOTEBOOK</t>
  </si>
  <si>
    <t>DOZÓR PRACOWNICZY, GAŚNICE, MONITORING</t>
  </si>
  <si>
    <t>GORLICE UL. BRONIEWSKIEGO 11/20</t>
  </si>
  <si>
    <t>DRZWI ANTYWŁAMANIOWE, DOZÓR PRACOWNICZY</t>
  </si>
  <si>
    <t>GORLICE UL. NIEPODLEGŁOŚCI 5</t>
  </si>
  <si>
    <t>DOZÓR PRACOWNICZY, GAŚNICA</t>
  </si>
  <si>
    <t>8560Z</t>
  </si>
  <si>
    <t>działalność rachunkowo-kadrowa, doradztwo zawodowe</t>
  </si>
  <si>
    <t>cele oświatowe</t>
  </si>
  <si>
    <t>oświetlenie terenu</t>
  </si>
  <si>
    <t>zajęcia dydaktyczne, zajęcia rekreacyjno-sportowe</t>
  </si>
  <si>
    <t>mur oporowy</t>
  </si>
  <si>
    <t>droga dojazdowa do budynków</t>
  </si>
  <si>
    <t>000240916</t>
  </si>
  <si>
    <t>gaśnice 6 szt., hydrant 3szt., dozór agencji ochrony, monitoring, alarm o.poż.</t>
  </si>
  <si>
    <t>2021 r. - termomodernizacja, rozbudowa (2904737,27zł); 2016 r. - przyłacz kanalizacji sanitarnej (39684,16zł)             2018 r. - zmiana użytkowania części poddasza (121682,68 zł)</t>
  </si>
  <si>
    <t>1868 mth</t>
  </si>
  <si>
    <t>29.12.2027</t>
  </si>
  <si>
    <t>01.09.2025</t>
  </si>
  <si>
    <t>31.08.2027</t>
  </si>
  <si>
    <t>8899Z</t>
  </si>
  <si>
    <t>pozostała pomoc społeczna bez zakwaterowania, gdzie indziej niesklasyfikowana</t>
  </si>
  <si>
    <t xml:space="preserve">SKANER EPSON WORKFORCE </t>
  </si>
  <si>
    <t>DYSK WD RED 2TB SATA</t>
  </si>
  <si>
    <t>MONITOR IIYAMA</t>
  </si>
  <si>
    <t>SMARTFON GALAXY SAMSUNG</t>
  </si>
  <si>
    <t>26.06.2025</t>
  </si>
  <si>
    <t>27.06.2027</t>
  </si>
  <si>
    <t xml:space="preserve">8560Z 
8532B </t>
  </si>
  <si>
    <t>przeznaczony na działalność statutową Poradni Psychologiczno-Pedagogicznej w Gorlicach</t>
  </si>
  <si>
    <t xml:space="preserve">Notebook Lenovo </t>
  </si>
  <si>
    <t xml:space="preserve">8419Z </t>
  </si>
  <si>
    <t>MONTAŻ KLIMATYZACJI I PIETRO</t>
  </si>
  <si>
    <t>SERWER NTT TYTAN (1)</t>
  </si>
  <si>
    <t>SKANER (10)</t>
  </si>
  <si>
    <t>NOTEBOOK (4)</t>
  </si>
  <si>
    <t>02.03.2026</t>
  </si>
  <si>
    <t>01.03.2028</t>
  </si>
  <si>
    <t>8720Z</t>
  </si>
  <si>
    <t>30.12.2027</t>
  </si>
  <si>
    <t>27.10.2027</t>
  </si>
  <si>
    <t>8730Z</t>
  </si>
  <si>
    <t>prefabrykowany , płyty korytkowe 300x600 cm na ściankach ażurowych, styropapa</t>
  </si>
  <si>
    <t>29.10.2025</t>
  </si>
  <si>
    <t>28.10.2027</t>
  </si>
  <si>
    <t>immobiliser</t>
  </si>
  <si>
    <t>Monitor24”AOC</t>
  </si>
  <si>
    <t>8531B</t>
  </si>
  <si>
    <t xml:space="preserve">Ekran projekcyjny </t>
  </si>
  <si>
    <t xml:space="preserve">Kserokopiarka </t>
  </si>
  <si>
    <t xml:space="preserve">Winda do projektota </t>
  </si>
  <si>
    <t>Laptop  2 szt</t>
  </si>
  <si>
    <t>8552Z</t>
  </si>
  <si>
    <t>Rejestrator 200 MH4NPRO</t>
  </si>
  <si>
    <t>Zasilacz UPS do komputera</t>
  </si>
  <si>
    <t>Bateria Sony NP. FZ 100</t>
  </si>
  <si>
    <t>Behringer SD 16</t>
  </si>
  <si>
    <t>2004 r. - przebudowa dachu–260 444,53 zł  2005 r. - termomodernizacja–604 382,00 zł  2005 r. - kotłownia – 103 224,86 zł</t>
  </si>
  <si>
    <t xml:space="preserve">Hala sportowa  przy Zespole Szkół  Nr 1                              (dawne Warsztaty szkolne)                                   </t>
  </si>
  <si>
    <t xml:space="preserve">1972          generalna przebudowa warsztatów szkolnych na halę sportową 2012 r. </t>
  </si>
  <si>
    <t xml:space="preserve">gaśnice proszkowe 20 szt.., hydranty na każdej kondygnacji (10 wewn. ,1 zewn.) okratowane okna na dolnym parterze i częściowo na wyższych kondygnacjach, dozór agencji ochrony całodobowy. Urządzenie gaśnicze śniegowe do komputerów GSE-2x - 6 szt. </t>
  </si>
  <si>
    <t>gaśnice proszkowe szt.12, hydranty na każdej kondygnacji ( 5 szt) okratowane okna w pomieszczeń administracyjnych dozór pracownika od  poniedziałku godz. 21.00 do piątku godz. 7.00</t>
  </si>
  <si>
    <r>
      <t>termomodernizacja budynku, wymiana okien,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przebudowa auli na sale lekcyjne  wykonano 2019-2020                    wartość nakładów:   2 740 893,03 </t>
    </r>
  </si>
  <si>
    <t>generalna przebudowa warsztatów szkolnych na hale sportową 2012 r wartość nakładów 2 465 041,13</t>
  </si>
  <si>
    <t xml:space="preserve">Panel basic </t>
  </si>
  <si>
    <t>Komputer Lenovo                                        7 x 772,00</t>
  </si>
  <si>
    <t>Projektor Acer                                          4 x 2199,24</t>
  </si>
  <si>
    <t>Monitory AOC                        3 x 589,00</t>
  </si>
  <si>
    <t>Ruter                                          2 x 135,00</t>
  </si>
  <si>
    <t>Komputer HP 600                           2 x 940,00</t>
  </si>
  <si>
    <t>Komputer Adax                           2 X 2 500,00</t>
  </si>
  <si>
    <t>Monitory HP                    2 X 500,00</t>
  </si>
  <si>
    <t>Komputer DELL Grant I                6 x 3200,00</t>
  </si>
  <si>
    <t>cyfrowy rejestrator                  3 x 625,41</t>
  </si>
  <si>
    <t>Monitory DELL ( MCHE V )        4 x 850,00</t>
  </si>
  <si>
    <t xml:space="preserve">Cyfrowy rejestrator DVR 4Ch PX-HDR0421H-S                                       </t>
  </si>
  <si>
    <t>Zasilacz Uni-T UTP3305</t>
  </si>
  <si>
    <t xml:space="preserve">Miernik  Signal DVB T/T2/C       </t>
  </si>
  <si>
    <t>Laptop Acer           szt. 5 x 2915,10</t>
  </si>
  <si>
    <t>Tablet Wacom Intuos         szt. 6 x 810,00</t>
  </si>
  <si>
    <t>Laptop Acer  ( aktywana tablica)  szt. 6 x 4199,22</t>
  </si>
  <si>
    <t>Laptop Acer (modernizacja)       10 x 2 800,00</t>
  </si>
  <si>
    <t>Tablet Wacom Intuos         szt. 4 x 808,00</t>
  </si>
  <si>
    <t>Kamery EYE02 GSM IMEI       szt. 2 x 3000,00</t>
  </si>
  <si>
    <t>Tablet Pro Medium             szt. 7 x 1599,00</t>
  </si>
  <si>
    <t>Tablet Pro (S)             szt. 8 x 799,00</t>
  </si>
  <si>
    <t>Kamera sufitowa SUNEL IRC OSDIR  szt. 4 x 169,74</t>
  </si>
  <si>
    <t>Zadajnik sygnału     szt. 2 x 516,60</t>
  </si>
  <si>
    <t>Kraty:sala komputerowa, Gaśnica:BC śniegowa-3 szt.,ABC - 3 szt.Hydranty-2 szt., monitoring</t>
  </si>
  <si>
    <t>kraty:sekretariat, dyżurka, biblioteka, pracownie komputrowe; Gaśnice:BC proszkowa-3 szt.ABCproszkowe-9szt.Hydranty-12 szt.monitoring</t>
  </si>
  <si>
    <t>materiały mieszane, cegła,pustak pianowy, około 1/3 budynku docieplana styropianem</t>
  </si>
  <si>
    <t>konstukcja drewniana, blacha trapezowa</t>
  </si>
  <si>
    <t>zły</t>
  </si>
  <si>
    <t xml:space="preserve">Monitor interaktywny </t>
  </si>
  <si>
    <t xml:space="preserve">Telewizor </t>
  </si>
  <si>
    <t>Jednostka centralna</t>
  </si>
  <si>
    <t>Tablet Graficzny XP-Pen</t>
  </si>
  <si>
    <t>Tablet Graficzny</t>
  </si>
  <si>
    <t>Tablet dla uczniów</t>
  </si>
  <si>
    <t>Laptop  ACER</t>
  </si>
  <si>
    <t>Rower pionowy</t>
  </si>
  <si>
    <t>Projektor OPTOMA</t>
  </si>
  <si>
    <t>Kasa fiskalna</t>
  </si>
  <si>
    <t>8560Z                    8532A                     8532B                     8532D</t>
  </si>
  <si>
    <t>winda 339 105 zł, wymiana okien 63 500zł</t>
  </si>
  <si>
    <t>Budynek warsztaty szkolne</t>
  </si>
  <si>
    <t>gaśnice proszkowe 12 szt., hydrant szt.8 alarm, monitoring, umowa o usługę ochronną w formie stałego dozoru sygnałów i bezpośredniej ochrony doraźnej przy użyciu grupy interwencyjnej, czujki dymowe i sygnały alarmowe z przekazaniem sygnału straży pożarnej</t>
  </si>
  <si>
    <t>gaśnice proszkowe 8 szt., hydrant 6 szt. umowa o usługę ochronną w formie stałego dozoru sygnałów i bezpośredniej ochrony doraźnej przy użyciu grupy interwencyjnej, czujki dymowe i sygnały alarmowe z przekazaniem sygnału straży pożarnej</t>
  </si>
  <si>
    <t>gaśnice proszkowe 3 szt. hydrant 2 szt. umowa o usługę ochronną w formie stałego dozoru sygnałów i bezpośredniej ochrony doraźnej przy użyciu grupy interwencyjnej</t>
  </si>
  <si>
    <t>Serwer fujitsu PY RX 1330 M5</t>
  </si>
  <si>
    <t>UTM FortiGate-60F</t>
  </si>
  <si>
    <t xml:space="preserve">Projektor Epson </t>
  </si>
  <si>
    <t>Notebook (6 szt)</t>
  </si>
  <si>
    <t>Notebook (14 szt)</t>
  </si>
  <si>
    <t>Notebook (2 szt)</t>
  </si>
  <si>
    <t>Laptop HP + klawiatura (1 szt)</t>
  </si>
  <si>
    <t>Laptop HP (17 szt)</t>
  </si>
  <si>
    <t>Lenovo - laptop (2 szt)</t>
  </si>
  <si>
    <t>Asus - laptop (4 szt)</t>
  </si>
  <si>
    <t xml:space="preserve">Pętla indukcyjna 24G Radio Link </t>
  </si>
  <si>
    <t>Dymo-drukarka etykiet</t>
  </si>
  <si>
    <t>Laser wielopłaszczyznowy Nivel System ze statywem</t>
  </si>
  <si>
    <t>Tablet Apple iPad (4 szt)</t>
  </si>
  <si>
    <t xml:space="preserve">Tablet Apple iPad </t>
  </si>
  <si>
    <t>Drukarka 3D-Bambu Lab</t>
  </si>
  <si>
    <t>01.01.2026</t>
  </si>
  <si>
    <t>31.12.2027</t>
  </si>
  <si>
    <t>21.12.2025</t>
  </si>
  <si>
    <t>20.12.2027</t>
  </si>
  <si>
    <t>Uszkodzenie mienia wskutek warunków atmosferycznych</t>
  </si>
  <si>
    <t>Zniszczenie ogrodzenia wskutek zdarzenia drogowego</t>
  </si>
  <si>
    <t>Zalanie mienia wskutek awarii podgrzewacza do wody</t>
  </si>
  <si>
    <t>AC</t>
  </si>
  <si>
    <t>Dewastacja mienia przez nieznanych sprawców</t>
  </si>
  <si>
    <t>Uszkodzenie pojazdu podczas manewru cofania</t>
  </si>
  <si>
    <t>Zalanie sali gimnastycznej w wyniku intensywnych opadów deszczu</t>
  </si>
  <si>
    <t>Uszkodzenie lampy w pojeździe - przyczyna nieznana</t>
  </si>
  <si>
    <t>Uszkodzenie pojazdu na skutek zahaczenia o znajdujący się w martwym polu element bramy</t>
  </si>
  <si>
    <t>Uszkodzenie pojazdu w wyniku wjechania w ubytek na drodze</t>
  </si>
  <si>
    <t>Uszkodzenie tylnej szyby pojazdu w wyniku uderzenia ciężkiego przedmiotu, podczas prac polegających na koszeniu trawy</t>
  </si>
  <si>
    <t>Uszkodzenie pojazdu w wyniku uderzenia kamienia lub śruby spod kół mijanego pojazdu ciężarowego</t>
  </si>
  <si>
    <t>Uszkodzenie pojazdu na drodze w wyniku wjechania w ubytek w nawierzchni jezdni</t>
  </si>
  <si>
    <t>Uszkodzenie urządzenia UPS w wyniku wyładowania atmosferycznego</t>
  </si>
  <si>
    <t>Zalanie pomieszczeń w budynku szkoły w wyniku awarii - pęknięcia wężyka doprowadzającego wodę do stanowisk laboratoryjnych</t>
  </si>
  <si>
    <t>Pęknięcie szyby w hali sportowej w wyniku prawdopodobnie rzucenia ciężkim przedmiotem</t>
  </si>
  <si>
    <t>Uszkodzenie rynny, a następnie zalanie pomieszczeń w wyniku ulewnego deszczu</t>
  </si>
  <si>
    <t>Zalanie mienia w wyniku obfitych opadów deszczu</t>
  </si>
  <si>
    <t>Uszkodzenie pojazdu wskutek najechania na ostrą krawędź jezdni</t>
  </si>
  <si>
    <t>Uszkodzenie dekodera w serwerze kinowym - przyczyna nieznana</t>
  </si>
  <si>
    <t>Zalanie pomieszczeń łazienki i korytarzy wskutek rozszczelnienia instalacji kanalizacyjnej</t>
  </si>
  <si>
    <t>Zalanie pomieszczeń w wyniku uszkodzenia zaworu wody</t>
  </si>
  <si>
    <t>Rozbicie szyby w oknie przyziemia budynku  przez nieznnanego sprawcę</t>
  </si>
  <si>
    <t>Uszkodzenie pojazdu na drodze</t>
  </si>
  <si>
    <t>rezerwa: 11 000 zł</t>
  </si>
  <si>
    <t>Ubezpieczenia majątkowe</t>
  </si>
  <si>
    <t>Ubezpieczenia komunikacyjne</t>
  </si>
  <si>
    <t>brak szkód</t>
  </si>
  <si>
    <t>4211Z</t>
  </si>
  <si>
    <t>roboty związane z budową dróg i autostrad</t>
  </si>
  <si>
    <t>Administracyjno - magazynowy</t>
  </si>
  <si>
    <t>GAŚNICA PROSZKOWA GP6xBC</t>
  </si>
  <si>
    <t>LIBUSZA</t>
  </si>
  <si>
    <t>UŚCIE GORLICKIE</t>
  </si>
  <si>
    <t>NIE DOTYCZNY</t>
  </si>
  <si>
    <t>BARDZO DOBRA</t>
  </si>
  <si>
    <t>EKSPRES DO KAW2Y</t>
  </si>
  <si>
    <t>URZĄDZENIE ZABEZOEICZAJĄCE SIEĆ</t>
  </si>
  <si>
    <t>KOMPUTER LENOVO</t>
  </si>
  <si>
    <t>DYSK RED</t>
  </si>
  <si>
    <t xml:space="preserve">URZĄDZENIE NASQNAP-TS </t>
  </si>
  <si>
    <t xml:space="preserve">KOMPUTER VOSTRO </t>
  </si>
  <si>
    <t>KOMPUTER DELL 5 SZTUK PO 2450,00</t>
  </si>
  <si>
    <t>DRUKARKA HP</t>
  </si>
  <si>
    <t>DYSK SSD SAMSUNG</t>
  </si>
  <si>
    <t>DYSK SSD CRUCIAL</t>
  </si>
  <si>
    <t>NOTEBOOK DELL VOSTRO</t>
  </si>
  <si>
    <t>PZD GORLICE UL.MICHALUSA 18 38-300 GORLICE</t>
  </si>
  <si>
    <t>GAŚNICE 2 SZTUKI, DOZÓR AGENCJI OCHRONY, ALARM</t>
  </si>
  <si>
    <t>Uszkodzenie pojazdu przez drugi (nieznany) pojazd</t>
  </si>
  <si>
    <t>KGR 08420</t>
  </si>
  <si>
    <t>20.09.2025</t>
  </si>
  <si>
    <t>19.09.2027</t>
  </si>
  <si>
    <t>23.12.2025</t>
  </si>
  <si>
    <t>22.12.2027</t>
  </si>
  <si>
    <t>24.03.2026</t>
  </si>
  <si>
    <t>23.03.2028</t>
  </si>
  <si>
    <t>09.03.2026</t>
  </si>
  <si>
    <t>08.03.2028</t>
  </si>
  <si>
    <t>21.06.2025</t>
  </si>
  <si>
    <t>20.06.2027</t>
  </si>
  <si>
    <t>01.05.2025</t>
  </si>
  <si>
    <t>30.04.2027</t>
  </si>
  <si>
    <t>03.01.2026</t>
  </si>
  <si>
    <t>02.01.2028</t>
  </si>
  <si>
    <t>26.04.2025</t>
  </si>
  <si>
    <t>25.04.2027</t>
  </si>
  <si>
    <t>27.12.2025</t>
  </si>
  <si>
    <t>26.12.2027</t>
  </si>
  <si>
    <t>02.12.2025</t>
  </si>
  <si>
    <t>01.12.2027</t>
  </si>
  <si>
    <t>08.12.2025</t>
  </si>
  <si>
    <t>07.12.2027</t>
  </si>
  <si>
    <t>12.11.2025</t>
  </si>
  <si>
    <t>11.11.2027</t>
  </si>
  <si>
    <t>10.02.2026</t>
  </si>
  <si>
    <t>09.02.2028</t>
  </si>
  <si>
    <t>30.03.2026</t>
  </si>
  <si>
    <t>29.03.2028</t>
  </si>
  <si>
    <t>12.12.2025</t>
  </si>
  <si>
    <t>11.12.2027</t>
  </si>
  <si>
    <t>28.06.2025</t>
  </si>
  <si>
    <t>TMBCP8NZ3SC012997</t>
  </si>
  <si>
    <t>KGR 00001</t>
  </si>
  <si>
    <t>27.12.2024</t>
  </si>
  <si>
    <t>Superb Selection</t>
  </si>
  <si>
    <t>strpodach - blacha</t>
  </si>
  <si>
    <t>wymiana wszystkich części ogrodzenia zarówno metalowych jak i betonowych - wartość brutto 61 232,09 zł                                (zakończono 30.05.2023 r.)</t>
  </si>
  <si>
    <t>Ogrzewacz elektryczny wody</t>
  </si>
  <si>
    <t>Monitor Dell P2421 - 16 szt.</t>
  </si>
  <si>
    <t>Mikser Analogowy - Mackie-PROFIX16 V3</t>
  </si>
  <si>
    <t>Punkt dostępowy Wi-Fi 6 - 3 szt.</t>
  </si>
  <si>
    <t>Kontroler zintegrowany z serwerem</t>
  </si>
  <si>
    <t>Drukarka kart Zebra ZC300</t>
  </si>
  <si>
    <t>Drukarka Canon i-SENSYS MF655CDW</t>
  </si>
  <si>
    <t>Tabela nr 7 - Szkodowość w Powiecie Gorlickim (stan na dzień 20.01.2025 r.)</t>
  </si>
  <si>
    <t>15.09.2025</t>
  </si>
  <si>
    <t>14.09.2027</t>
  </si>
  <si>
    <t>kierowanie podstawowymi rodzajami działalności publicznej</t>
  </si>
  <si>
    <t>8411Z</t>
  </si>
  <si>
    <t>Marzec 2017 remont korytarza, łazienek na parterze budynku</t>
  </si>
  <si>
    <t xml:space="preserve">2018 remont  parteru budynku </t>
  </si>
  <si>
    <t>Styczeń 2013 roboty rozbiórkowe, murowanie ścianek działowych, uzupełnienie ubytków tynków, szpachlowanie, malowanie ścian i sufitów, wymiana stolarki, wykonanie posadzek, instalacji gazowej, CO, wod-kan, instalacji elektrycznej</t>
  </si>
  <si>
    <t>URZĄDZENIE WIELOFUNKYCJNE EPSON ECOTANK L4260</t>
  </si>
  <si>
    <t>DEXON INTERKOM DO OKIENEK KASOWYCH</t>
  </si>
  <si>
    <t>KOMPUTER AMD TYZEN 5 7600</t>
  </si>
  <si>
    <t>6 554,98</t>
  </si>
  <si>
    <t>KLIMATYZATOR MIDEA MODEL BREEZELESS E KCB-09NXD1-A1</t>
  </si>
  <si>
    <t>5 319,75</t>
  </si>
  <si>
    <t>Kamera Turbo HD 5 MPIXL</t>
  </si>
  <si>
    <t xml:space="preserve">KAMERA IP HIKVISION DS-2CD2183G2-I </t>
  </si>
  <si>
    <t>KAMERA TERMOWIZYJNA INFIRAY T400</t>
  </si>
  <si>
    <t>16 728,00</t>
  </si>
  <si>
    <t>LAPTOP LENOVO ULTRA 5 125U</t>
  </si>
  <si>
    <t>2024 DOW G</t>
  </si>
  <si>
    <t>3 999,00</t>
  </si>
  <si>
    <t>2024 DOW B</t>
  </si>
  <si>
    <t>2. Zespół Szkół Zawodowych im. Św. Jadwigi Królowej w Bieczu</t>
  </si>
  <si>
    <t>4. Specjalny Ośrodek Szkolno-Wychowawczy im. M. Grzegorzewskiej w Kobylance</t>
  </si>
  <si>
    <t>5. Zespół Szkół Ogólnokształcących w Bobowej</t>
  </si>
  <si>
    <t>Citroen</t>
  </si>
  <si>
    <t>Berlingo</t>
  </si>
  <si>
    <t xml:space="preserve">VR7ECYHYCKJ759862 </t>
  </si>
  <si>
    <t>KGR 14433</t>
  </si>
  <si>
    <t>18.02.2026</t>
  </si>
  <si>
    <t>17.02.2028</t>
  </si>
  <si>
    <t>27.08.2019</t>
  </si>
  <si>
    <t>załącznik nr 1.a.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</si>
</sst>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_-* #,##0.00&quot; zł&quot;_-;\-* #,##0.00&quot; zł&quot;_-;_-* \-??&quot; zł&quot;_-;_-@_-"/>
    <numFmt numFmtId="166" formatCode="d/mm/yyyy"/>
    <numFmt numFmtId="167" formatCode="#,##0.00&quot; zł&quot;;[Red]\-#,##0.00&quot; zł&quot;"/>
    <numFmt numFmtId="168" formatCode="#,##0.00&quot; zł&quot;"/>
  </numFmts>
  <fonts count="29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color indexed="60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1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1F1F1F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b/>
      <u/>
      <sz val="11"/>
      <color rgb="FF0070C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indexed="13"/>
        <bgColor indexed="34"/>
      </patternFill>
    </fill>
    <fill>
      <patternFill patternType="solid">
        <fgColor rgb="FFA3DBFF"/>
        <bgColor indexed="64"/>
      </patternFill>
    </fill>
    <fill>
      <patternFill patternType="solid">
        <fgColor rgb="FFFFFF00"/>
        <bgColor indexed="3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4" fillId="0" borderId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5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4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3" fillId="0" borderId="2" xfId="0" applyFont="1" applyBorder="1" applyAlignment="1">
      <alignment vertical="center" wrapText="1"/>
    </xf>
    <xf numFmtId="164" fontId="2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4" fontId="9" fillId="0" borderId="1" xfId="0" applyNumberFormat="1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right"/>
    </xf>
    <xf numFmtId="0" fontId="0" fillId="0" borderId="1" xfId="0" applyBorder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4" fontId="0" fillId="0" borderId="0" xfId="0" applyNumberFormat="1"/>
    <xf numFmtId="164" fontId="4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2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5" borderId="1" xfId="0" applyFont="1" applyFill="1" applyBorder="1"/>
    <xf numFmtId="0" fontId="0" fillId="5" borderId="1" xfId="0" applyFill="1" applyBorder="1"/>
    <xf numFmtId="0" fontId="3" fillId="5" borderId="1" xfId="0" applyFont="1" applyFill="1" applyBorder="1" applyAlignment="1">
      <alignment horizontal="left" vertical="center" wrapText="1"/>
    </xf>
    <xf numFmtId="44" fontId="3" fillId="5" borderId="1" xfId="2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3" fillId="0" borderId="0" xfId="7" applyFont="1" applyAlignment="1">
      <alignment vertical="center"/>
    </xf>
    <xf numFmtId="0" fontId="1" fillId="0" borderId="0" xfId="7"/>
    <xf numFmtId="0" fontId="6" fillId="0" borderId="0" xfId="7" applyFont="1" applyAlignment="1">
      <alignment horizontal="center"/>
    </xf>
    <xf numFmtId="0" fontId="3" fillId="0" borderId="5" xfId="7" applyFont="1" applyBorder="1" applyAlignment="1">
      <alignment horizontal="center" vertical="center"/>
    </xf>
    <xf numFmtId="0" fontId="0" fillId="0" borderId="5" xfId="7" applyFont="1" applyBorder="1" applyAlignment="1">
      <alignment horizontal="center" wrapText="1"/>
    </xf>
    <xf numFmtId="0" fontId="1" fillId="0" borderId="5" xfId="7" applyBorder="1" applyAlignment="1">
      <alignment horizontal="center" vertical="center"/>
    </xf>
    <xf numFmtId="0" fontId="1" fillId="0" borderId="1" xfId="7" applyBorder="1" applyAlignment="1">
      <alignment horizontal="center" vertical="center"/>
    </xf>
    <xf numFmtId="0" fontId="1" fillId="0" borderId="14" xfId="7" applyBorder="1" applyAlignment="1">
      <alignment vertical="center"/>
    </xf>
    <xf numFmtId="0" fontId="1" fillId="0" borderId="1" xfId="7" applyBorder="1" applyAlignment="1">
      <alignment horizontal="center" vertical="center" wrapText="1"/>
    </xf>
    <xf numFmtId="0" fontId="1" fillId="0" borderId="5" xfId="7" applyBorder="1" applyAlignment="1">
      <alignment horizontal="left" vertical="center"/>
    </xf>
    <xf numFmtId="0" fontId="1" fillId="0" borderId="17" xfId="7" applyBorder="1" applyAlignment="1">
      <alignment horizontal="center" vertical="center"/>
    </xf>
    <xf numFmtId="0" fontId="1" fillId="0" borderId="6" xfId="7" applyBorder="1" applyAlignment="1">
      <alignment horizontal="left" vertical="center"/>
    </xf>
    <xf numFmtId="4" fontId="9" fillId="0" borderId="6" xfId="7" applyNumberFormat="1" applyFont="1" applyBorder="1" applyAlignment="1">
      <alignment horizontal="center" vertical="center" wrapText="1"/>
    </xf>
    <xf numFmtId="0" fontId="1" fillId="6" borderId="0" xfId="7" applyFill="1"/>
    <xf numFmtId="0" fontId="0" fillId="0" borderId="1" xfId="7" applyFont="1" applyBorder="1" applyAlignment="1">
      <alignment horizontal="left" vertical="center"/>
    </xf>
    <xf numFmtId="0" fontId="1" fillId="6" borderId="0" xfId="7" applyFill="1" applyAlignment="1">
      <alignment horizontal="center" vertical="center"/>
    </xf>
    <xf numFmtId="0" fontId="1" fillId="6" borderId="0" xfId="7" applyFill="1" applyAlignment="1">
      <alignment horizontal="left" vertical="center"/>
    </xf>
    <xf numFmtId="4" fontId="9" fillId="6" borderId="0" xfId="7" applyNumberFormat="1" applyFont="1" applyFill="1" applyAlignment="1">
      <alignment horizontal="center" vertical="center" wrapText="1"/>
    </xf>
    <xf numFmtId="0" fontId="1" fillId="0" borderId="0" xfId="7" applyAlignment="1">
      <alignment horizontal="center" vertical="center"/>
    </xf>
    <xf numFmtId="0" fontId="3" fillId="0" borderId="5" xfId="7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7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4" fontId="1" fillId="0" borderId="1" xfId="2" applyBorder="1" applyAlignment="1">
      <alignment vertical="center" wrapText="1"/>
    </xf>
    <xf numFmtId="44" fontId="3" fillId="0" borderId="1" xfId="0" applyNumberFormat="1" applyFont="1" applyBorder="1"/>
    <xf numFmtId="0" fontId="2" fillId="5" borderId="4" xfId="0" applyFont="1" applyFill="1" applyBorder="1"/>
    <xf numFmtId="0" fontId="18" fillId="0" borderId="19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44" fontId="18" fillId="0" borderId="19" xfId="2" applyFont="1" applyBorder="1" applyAlignment="1">
      <alignment horizontal="right" vertical="center" wrapText="1"/>
    </xf>
    <xf numFmtId="44" fontId="18" fillId="0" borderId="20" xfId="2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4" fontId="1" fillId="4" borderId="4" xfId="2" applyFont="1" applyFill="1" applyBorder="1" applyAlignment="1">
      <alignment vertical="center" wrapText="1"/>
    </xf>
    <xf numFmtId="44" fontId="1" fillId="4" borderId="1" xfId="2" applyFont="1" applyFill="1" applyBorder="1" applyAlignment="1">
      <alignment vertical="center" wrapText="1"/>
    </xf>
    <xf numFmtId="44" fontId="3" fillId="0" borderId="1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44" fontId="1" fillId="0" borderId="1" xfId="2" applyFont="1" applyBorder="1" applyAlignment="1">
      <alignment vertical="center" wrapText="1"/>
    </xf>
    <xf numFmtId="44" fontId="1" fillId="0" borderId="12" xfId="2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65" fontId="1" fillId="0" borderId="1" xfId="8" applyBorder="1" applyAlignment="1">
      <alignment horizontal="center" vertical="center" wrapText="1"/>
    </xf>
    <xf numFmtId="165" fontId="3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2" fillId="5" borderId="3" xfId="0" applyFont="1" applyFill="1" applyBorder="1"/>
    <xf numFmtId="3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4" fontId="1" fillId="4" borderId="4" xfId="2" applyFont="1" applyFill="1" applyBorder="1" applyAlignment="1">
      <alignment horizontal="center" vertical="center" wrapText="1"/>
    </xf>
    <xf numFmtId="44" fontId="1" fillId="0" borderId="1" xfId="2" applyFont="1" applyBorder="1"/>
    <xf numFmtId="165" fontId="3" fillId="0" borderId="1" xfId="0" applyNumberFormat="1" applyFont="1" applyBorder="1" applyAlignment="1">
      <alignment vertical="center" wrapText="1"/>
    </xf>
    <xf numFmtId="165" fontId="1" fillId="0" borderId="1" xfId="8" applyFill="1" applyBorder="1" applyAlignment="1" applyProtection="1">
      <alignment vertical="center" wrapText="1"/>
    </xf>
    <xf numFmtId="44" fontId="3" fillId="0" borderId="1" xfId="2" applyFont="1" applyBorder="1" applyAlignment="1">
      <alignment horizontal="center" vertical="center" wrapText="1"/>
    </xf>
    <xf numFmtId="44" fontId="1" fillId="0" borderId="4" xfId="2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top"/>
    </xf>
    <xf numFmtId="165" fontId="1" fillId="0" borderId="7" xfId="8" applyFill="1" applyBorder="1" applyAlignment="1" applyProtection="1">
      <alignment horizontal="center" vertical="center" wrapText="1"/>
    </xf>
    <xf numFmtId="165" fontId="1" fillId="0" borderId="5" xfId="8" applyFill="1" applyBorder="1" applyAlignment="1" applyProtection="1">
      <alignment horizontal="center" vertical="center" wrapText="1"/>
    </xf>
    <xf numFmtId="165" fontId="1" fillId="0" borderId="6" xfId="8" applyFill="1" applyBorder="1" applyAlignment="1" applyProtection="1">
      <alignment horizontal="center" vertical="center" wrapText="1"/>
    </xf>
    <xf numFmtId="165" fontId="1" fillId="0" borderId="1" xfId="8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165" fontId="1" fillId="0" borderId="1" xfId="8" applyBorder="1" applyAlignment="1">
      <alignment horizontal="center" vertical="center"/>
    </xf>
    <xf numFmtId="44" fontId="1" fillId="0" borderId="21" xfId="2" applyFont="1" applyFill="1" applyBorder="1" applyAlignment="1" applyProtection="1">
      <alignment horizontal="center" vertical="center" wrapText="1"/>
    </xf>
    <xf numFmtId="44" fontId="1" fillId="0" borderId="15" xfId="2" applyFont="1" applyFill="1" applyBorder="1" applyAlignment="1" applyProtection="1">
      <alignment horizontal="center" vertical="center" wrapText="1"/>
    </xf>
    <xf numFmtId="165" fontId="1" fillId="0" borderId="21" xfId="8" applyFill="1" applyBorder="1" applyAlignment="1" applyProtection="1">
      <alignment vertical="center" wrapText="1"/>
    </xf>
    <xf numFmtId="165" fontId="1" fillId="0" borderId="15" xfId="8" applyFill="1" applyBorder="1" applyAlignment="1" applyProtection="1">
      <alignment vertical="center" wrapText="1"/>
    </xf>
    <xf numFmtId="165" fontId="3" fillId="0" borderId="11" xfId="0" applyNumberFormat="1" applyFont="1" applyBorder="1" applyAlignment="1">
      <alignment vertical="center" wrapText="1"/>
    </xf>
    <xf numFmtId="165" fontId="1" fillId="0" borderId="21" xfId="8" applyFill="1" applyBorder="1" applyAlignment="1" applyProtection="1">
      <alignment horizontal="center" vertical="center" wrapText="1"/>
    </xf>
    <xf numFmtId="165" fontId="1" fillId="0" borderId="15" xfId="8" applyFill="1" applyBorder="1" applyAlignment="1" applyProtection="1">
      <alignment horizontal="center" vertical="center" wrapText="1"/>
    </xf>
    <xf numFmtId="165" fontId="1" fillId="0" borderId="18" xfId="8" applyFill="1" applyBorder="1" applyAlignment="1" applyProtection="1">
      <alignment vertical="center" wrapText="1"/>
    </xf>
    <xf numFmtId="165" fontId="1" fillId="0" borderId="15" xfId="8" applyFill="1" applyBorder="1" applyAlignment="1" applyProtection="1">
      <alignment horizontal="right" vertical="center" wrapText="1"/>
    </xf>
    <xf numFmtId="165" fontId="1" fillId="0" borderId="22" xfId="8" applyFill="1" applyBorder="1" applyAlignment="1" applyProtection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4" fontId="2" fillId="0" borderId="1" xfId="2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65" fontId="3" fillId="0" borderId="24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4" fontId="1" fillId="0" borderId="12" xfId="2" applyFont="1" applyBorder="1"/>
    <xf numFmtId="0" fontId="1" fillId="0" borderId="12" xfId="0" applyFont="1" applyBorder="1"/>
    <xf numFmtId="0" fontId="1" fillId="0" borderId="25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4" fontId="20" fillId="7" borderId="19" xfId="2" applyFont="1" applyFill="1" applyBorder="1" applyAlignment="1">
      <alignment horizontal="right" vertical="center" wrapText="1"/>
    </xf>
    <xf numFmtId="44" fontId="20" fillId="0" borderId="26" xfId="2" applyFont="1" applyBorder="1" applyAlignment="1">
      <alignment horizontal="right" vertical="center" wrapText="1"/>
    </xf>
    <xf numFmtId="0" fontId="20" fillId="0" borderId="20" xfId="0" applyFont="1" applyBorder="1" applyAlignment="1">
      <alignment wrapText="1"/>
    </xf>
    <xf numFmtId="0" fontId="20" fillId="0" borderId="19" xfId="0" applyFont="1" applyBorder="1" applyAlignment="1">
      <alignment wrapText="1"/>
    </xf>
    <xf numFmtId="0" fontId="20" fillId="0" borderId="20" xfId="0" applyFont="1" applyBorder="1" applyAlignment="1">
      <alignment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44" fontId="20" fillId="0" borderId="26" xfId="2" applyFont="1" applyBorder="1" applyAlignment="1">
      <alignment horizontal="right" wrapText="1"/>
    </xf>
    <xf numFmtId="44" fontId="20" fillId="0" borderId="27" xfId="2" applyFont="1" applyBorder="1" applyAlignment="1">
      <alignment horizontal="right" wrapText="1"/>
    </xf>
    <xf numFmtId="44" fontId="20" fillId="0" borderId="20" xfId="2" applyFont="1" applyBorder="1" applyAlignment="1">
      <alignment horizontal="right" vertical="center" wrapText="1"/>
    </xf>
    <xf numFmtId="44" fontId="20" fillId="0" borderId="20" xfId="2" applyFont="1" applyBorder="1" applyAlignment="1">
      <alignment vertical="center" wrapText="1"/>
    </xf>
    <xf numFmtId="44" fontId="20" fillId="0" borderId="20" xfId="2" applyFont="1" applyBorder="1" applyAlignment="1">
      <alignment horizontal="right"/>
    </xf>
    <xf numFmtId="44" fontId="1" fillId="0" borderId="4" xfId="2" applyFont="1" applyFill="1" applyBorder="1" applyAlignment="1">
      <alignment vertical="center" wrapText="1"/>
    </xf>
    <xf numFmtId="44" fontId="1" fillId="0" borderId="1" xfId="2" applyFont="1" applyFill="1" applyBorder="1" applyAlignment="1">
      <alignment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right" vertical="center" wrapText="1"/>
    </xf>
    <xf numFmtId="44" fontId="3" fillId="0" borderId="0" xfId="2" applyFont="1" applyAlignment="1">
      <alignment horizontal="right"/>
    </xf>
    <xf numFmtId="44" fontId="1" fillId="0" borderId="1" xfId="2" applyFont="1" applyBorder="1" applyAlignment="1">
      <alignment horizontal="right"/>
    </xf>
    <xf numFmtId="44" fontId="3" fillId="0" borderId="1" xfId="2" applyFont="1" applyBorder="1" applyAlignment="1">
      <alignment vertical="center" wrapText="1"/>
    </xf>
    <xf numFmtId="44" fontId="3" fillId="0" borderId="16" xfId="2" applyFont="1" applyFill="1" applyBorder="1" applyAlignment="1" applyProtection="1">
      <alignment horizontal="center" vertical="center" wrapText="1"/>
    </xf>
    <xf numFmtId="44" fontId="3" fillId="0" borderId="1" xfId="2" applyFont="1" applyBorder="1" applyAlignment="1">
      <alignment horizontal="right" vertical="center" wrapText="1"/>
    </xf>
    <xf numFmtId="44" fontId="11" fillId="0" borderId="1" xfId="2" applyFont="1" applyBorder="1" applyAlignment="1">
      <alignment horizontal="right" vertical="center" wrapText="1"/>
    </xf>
    <xf numFmtId="44" fontId="3" fillId="0" borderId="1" xfId="2" applyFont="1" applyBorder="1" applyAlignment="1">
      <alignment horizontal="right" wrapText="1"/>
    </xf>
    <xf numFmtId="44" fontId="3" fillId="0" borderId="2" xfId="2" applyFont="1" applyBorder="1" applyAlignment="1">
      <alignment vertical="center" wrapText="1"/>
    </xf>
    <xf numFmtId="44" fontId="3" fillId="0" borderId="1" xfId="2" applyFont="1" applyBorder="1" applyAlignment="1">
      <alignment horizontal="right" vertical="top" wrapText="1"/>
    </xf>
    <xf numFmtId="44" fontId="1" fillId="0" borderId="1" xfId="2" applyFont="1" applyBorder="1" applyAlignment="1">
      <alignment horizontal="right" wrapText="1"/>
    </xf>
    <xf numFmtId="44" fontId="3" fillId="0" borderId="0" xfId="2" applyFont="1" applyAlignment="1">
      <alignment horizontal="right" wrapText="1"/>
    </xf>
    <xf numFmtId="44" fontId="3" fillId="3" borderId="1" xfId="2" applyFont="1" applyFill="1" applyBorder="1" applyAlignment="1">
      <alignment horizontal="right" wrapText="1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4" fontId="1" fillId="0" borderId="1" xfId="2" applyFont="1" applyBorder="1" applyAlignment="1">
      <alignment horizontal="center" vertical="center" wrapText="1"/>
    </xf>
    <xf numFmtId="0" fontId="1" fillId="0" borderId="14" xfId="7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right" vertical="center" wrapText="1"/>
    </xf>
    <xf numFmtId="8" fontId="1" fillId="0" borderId="1" xfId="0" applyNumberFormat="1" applyFont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0" xfId="7" applyFont="1" applyAlignment="1">
      <alignment horizontal="left"/>
    </xf>
    <xf numFmtId="0" fontId="3" fillId="0" borderId="0" xfId="7" applyFont="1" applyAlignment="1">
      <alignment horizontal="center"/>
    </xf>
    <xf numFmtId="164" fontId="3" fillId="0" borderId="0" xfId="7" applyNumberFormat="1" applyFont="1" applyAlignment="1">
      <alignment horizontal="center" wrapText="1"/>
    </xf>
    <xf numFmtId="0" fontId="1" fillId="0" borderId="0" xfId="7" applyAlignment="1">
      <alignment horizontal="center"/>
    </xf>
    <xf numFmtId="0" fontId="3" fillId="5" borderId="1" xfId="4" applyFont="1" applyFill="1" applyBorder="1" applyAlignment="1">
      <alignment horizontal="center" vertical="center" wrapText="1"/>
    </xf>
    <xf numFmtId="0" fontId="3" fillId="5" borderId="1" xfId="4" applyFont="1" applyFill="1" applyBorder="1" applyAlignment="1">
      <alignment horizontal="center" vertical="center"/>
    </xf>
    <xf numFmtId="44" fontId="3" fillId="5" borderId="1" xfId="2" applyFont="1" applyFill="1" applyBorder="1" applyAlignment="1">
      <alignment horizontal="center" vertical="center"/>
    </xf>
    <xf numFmtId="14" fontId="1" fillId="0" borderId="1" xfId="7" applyNumberForma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4" fontId="23" fillId="0" borderId="1" xfId="2" applyFont="1" applyBorder="1" applyAlignment="1">
      <alignment horizontal="right" vertical="center"/>
    </xf>
    <xf numFmtId="164" fontId="1" fillId="0" borderId="0" xfId="7" applyNumberFormat="1" applyAlignment="1">
      <alignment horizontal="center" wrapText="1"/>
    </xf>
    <xf numFmtId="44" fontId="1" fillId="0" borderId="0" xfId="2" applyFont="1" applyAlignment="1">
      <alignment wrapText="1"/>
    </xf>
    <xf numFmtId="0" fontId="0" fillId="0" borderId="0" xfId="7" applyFont="1" applyAlignment="1">
      <alignment vertical="center"/>
    </xf>
    <xf numFmtId="0" fontId="25" fillId="0" borderId="5" xfId="7" applyFont="1" applyBorder="1" applyAlignment="1">
      <alignment horizontal="center" vertical="center" wrapText="1"/>
    </xf>
    <xf numFmtId="0" fontId="25" fillId="0" borderId="14" xfId="7" applyFont="1" applyBorder="1" applyAlignment="1">
      <alignment horizontal="center" vertical="center" wrapText="1"/>
    </xf>
    <xf numFmtId="0" fontId="3" fillId="9" borderId="6" xfId="7" applyFont="1" applyFill="1" applyBorder="1" applyAlignment="1">
      <alignment vertical="center"/>
    </xf>
    <xf numFmtId="0" fontId="1" fillId="0" borderId="0" xfId="7" applyAlignment="1">
      <alignment vertical="center"/>
    </xf>
    <xf numFmtId="0" fontId="3" fillId="9" borderId="7" xfId="7" applyFont="1" applyFill="1" applyBorder="1" applyAlignment="1">
      <alignment vertical="center"/>
    </xf>
    <xf numFmtId="0" fontId="1" fillId="0" borderId="5" xfId="7" applyBorder="1" applyAlignment="1">
      <alignment horizontal="center" vertical="center" wrapText="1"/>
    </xf>
    <xf numFmtId="3" fontId="1" fillId="0" borderId="5" xfId="7" applyNumberFormat="1" applyBorder="1" applyAlignment="1">
      <alignment horizontal="center" vertical="center" wrapText="1"/>
    </xf>
    <xf numFmtId="0" fontId="1" fillId="0" borderId="5" xfId="7" applyBorder="1" applyAlignment="1">
      <alignment vertical="center"/>
    </xf>
    <xf numFmtId="0" fontId="3" fillId="0" borderId="14" xfId="7" applyFont="1" applyBorder="1" applyAlignment="1">
      <alignment horizontal="center" vertical="center" wrapText="1"/>
    </xf>
    <xf numFmtId="0" fontId="3" fillId="9" borderId="5" xfId="7" applyFont="1" applyFill="1" applyBorder="1" applyAlignment="1">
      <alignment vertical="center"/>
    </xf>
    <xf numFmtId="4" fontId="1" fillId="0" borderId="5" xfId="7" applyNumberFormat="1" applyBorder="1" applyAlignment="1">
      <alignment horizontal="center" vertical="center" wrapText="1"/>
    </xf>
    <xf numFmtId="0" fontId="0" fillId="0" borderId="0" xfId="7" applyFont="1" applyAlignment="1">
      <alignment vertical="center" wrapText="1"/>
    </xf>
    <xf numFmtId="0" fontId="0" fillId="0" borderId="0" xfId="7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18" fillId="0" borderId="20" xfId="2" applyFont="1" applyFill="1" applyBorder="1" applyAlignment="1">
      <alignment vertical="center" wrapText="1"/>
    </xf>
    <xf numFmtId="0" fontId="3" fillId="9" borderId="1" xfId="7" applyFont="1" applyFill="1" applyBorder="1" applyAlignment="1">
      <alignment vertical="center"/>
    </xf>
    <xf numFmtId="3" fontId="1" fillId="0" borderId="1" xfId="7" applyNumberForma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0" fontId="1" fillId="0" borderId="1" xfId="7" applyBorder="1" applyAlignment="1">
      <alignment vertical="center"/>
    </xf>
    <xf numFmtId="0" fontId="27" fillId="0" borderId="0" xfId="7" applyFont="1" applyAlignment="1">
      <alignment vertical="center"/>
    </xf>
    <xf numFmtId="0" fontId="1" fillId="0" borderId="7" xfId="7" applyBorder="1" applyAlignment="1">
      <alignment horizontal="center" vertical="center" wrapText="1"/>
    </xf>
    <xf numFmtId="166" fontId="3" fillId="0" borderId="5" xfId="7" applyNumberFormat="1" applyFont="1" applyBorder="1" applyAlignment="1">
      <alignment horizontal="center" vertical="center" wrapText="1"/>
    </xf>
    <xf numFmtId="166" fontId="3" fillId="0" borderId="14" xfId="7" applyNumberFormat="1" applyFont="1" applyBorder="1" applyAlignment="1">
      <alignment horizontal="center" vertical="center" wrapText="1"/>
    </xf>
    <xf numFmtId="0" fontId="1" fillId="0" borderId="6" xfId="7" applyBorder="1" applyAlignment="1">
      <alignment horizontal="center" vertical="center" wrapText="1"/>
    </xf>
    <xf numFmtId="3" fontId="1" fillId="0" borderId="6" xfId="7" applyNumberFormat="1" applyBorder="1" applyAlignment="1">
      <alignment horizontal="center" vertical="center" wrapText="1"/>
    </xf>
    <xf numFmtId="0" fontId="1" fillId="0" borderId="16" xfId="7" applyBorder="1" applyAlignment="1">
      <alignment horizontal="center" vertical="center" wrapText="1"/>
    </xf>
    <xf numFmtId="166" fontId="3" fillId="0" borderId="6" xfId="7" applyNumberFormat="1" applyFont="1" applyBorder="1" applyAlignment="1">
      <alignment horizontal="center" vertical="center" wrapText="1"/>
    </xf>
    <xf numFmtId="0" fontId="1" fillId="0" borderId="17" xfId="7" applyBorder="1" applyAlignment="1">
      <alignment horizontal="center" vertical="center" wrapText="1"/>
    </xf>
    <xf numFmtId="0" fontId="1" fillId="0" borderId="6" xfId="7" applyBorder="1" applyAlignment="1">
      <alignment horizontal="center" vertical="center"/>
    </xf>
    <xf numFmtId="0" fontId="1" fillId="0" borderId="6" xfId="7" applyBorder="1" applyAlignment="1">
      <alignment vertical="center"/>
    </xf>
    <xf numFmtId="3" fontId="1" fillId="0" borderId="14" xfId="7" applyNumberFormat="1" applyBorder="1" applyAlignment="1">
      <alignment horizontal="center" vertical="center" wrapText="1"/>
    </xf>
    <xf numFmtId="167" fontId="1" fillId="0" borderId="5" xfId="7" applyNumberFormat="1" applyBorder="1" applyAlignment="1">
      <alignment horizontal="center" vertical="center" wrapText="1"/>
    </xf>
    <xf numFmtId="166" fontId="1" fillId="0" borderId="1" xfId="7" applyNumberFormat="1" applyBorder="1" applyAlignment="1">
      <alignment horizontal="center" vertical="center" wrapText="1"/>
    </xf>
    <xf numFmtId="166" fontId="3" fillId="0" borderId="1" xfId="7" applyNumberFormat="1" applyFont="1" applyBorder="1" applyAlignment="1">
      <alignment horizontal="center" vertical="center" wrapText="1"/>
    </xf>
    <xf numFmtId="0" fontId="2" fillId="5" borderId="11" xfId="0" applyFont="1" applyFill="1" applyBorder="1"/>
    <xf numFmtId="0" fontId="9" fillId="0" borderId="11" xfId="0" applyFont="1" applyBorder="1" applyAlignment="1">
      <alignment horizontal="center" vertical="center" wrapText="1"/>
    </xf>
    <xf numFmtId="0" fontId="2" fillId="0" borderId="11" xfId="0" applyFont="1" applyBorder="1"/>
    <xf numFmtId="4" fontId="9" fillId="0" borderId="30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44" fontId="1" fillId="0" borderId="4" xfId="2" applyFont="1" applyBorder="1" applyAlignment="1">
      <alignment vertical="center"/>
    </xf>
    <xf numFmtId="44" fontId="1" fillId="0" borderId="1" xfId="2" applyFont="1" applyBorder="1" applyAlignment="1">
      <alignment vertical="center"/>
    </xf>
    <xf numFmtId="4" fontId="9" fillId="0" borderId="2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44" fontId="1" fillId="0" borderId="25" xfId="2" applyFont="1" applyBorder="1" applyAlignment="1">
      <alignment vertical="center"/>
    </xf>
    <xf numFmtId="0" fontId="1" fillId="0" borderId="32" xfId="0" applyFont="1" applyBorder="1" applyAlignment="1">
      <alignment vertical="center" wrapText="1"/>
    </xf>
    <xf numFmtId="0" fontId="1" fillId="0" borderId="32" xfId="0" applyFont="1" applyBorder="1" applyAlignment="1">
      <alignment horizontal="center" vertical="center" wrapText="1"/>
    </xf>
    <xf numFmtId="44" fontId="1" fillId="0" borderId="32" xfId="2" applyFont="1" applyBorder="1" applyAlignment="1">
      <alignment vertical="center" wrapText="1"/>
    </xf>
    <xf numFmtId="0" fontId="9" fillId="0" borderId="32" xfId="0" applyFont="1" applyBorder="1" applyAlignment="1">
      <alignment horizontal="center" vertical="center" wrapText="1"/>
    </xf>
    <xf numFmtId="0" fontId="1" fillId="0" borderId="32" xfId="0" applyFont="1" applyBorder="1"/>
    <xf numFmtId="0" fontId="1" fillId="0" borderId="32" xfId="0" applyFont="1" applyBorder="1" applyAlignment="1">
      <alignment horizontal="center"/>
    </xf>
    <xf numFmtId="44" fontId="1" fillId="0" borderId="32" xfId="2" applyFont="1" applyBorder="1"/>
    <xf numFmtId="0" fontId="1" fillId="0" borderId="3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left" vertical="center" wrapText="1"/>
    </xf>
    <xf numFmtId="44" fontId="1" fillId="0" borderId="32" xfId="2" applyFont="1" applyBorder="1" applyAlignment="1">
      <alignment horizontal="right" vertical="center" wrapText="1"/>
    </xf>
    <xf numFmtId="0" fontId="19" fillId="0" borderId="32" xfId="0" applyFont="1" applyBorder="1" applyAlignment="1">
      <alignment vertical="center" wrapText="1"/>
    </xf>
    <xf numFmtId="0" fontId="19" fillId="0" borderId="32" xfId="0" applyFont="1" applyBorder="1" applyAlignment="1">
      <alignment horizontal="center" vertical="center" wrapText="1"/>
    </xf>
    <xf numFmtId="165" fontId="1" fillId="0" borderId="1" xfId="8" applyFill="1" applyBorder="1" applyAlignment="1">
      <alignment horizontal="center" vertical="center" wrapText="1"/>
    </xf>
    <xf numFmtId="4" fontId="21" fillId="8" borderId="20" xfId="0" applyNumberFormat="1" applyFont="1" applyFill="1" applyBorder="1" applyAlignment="1">
      <alignment horizontal="center" vertical="center" wrapText="1"/>
    </xf>
    <xf numFmtId="4" fontId="22" fillId="0" borderId="20" xfId="0" applyNumberFormat="1" applyFont="1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4" fontId="0" fillId="0" borderId="32" xfId="0" applyNumberFormat="1" applyBorder="1" applyAlignment="1">
      <alignment horizontal="center" vertical="center" wrapText="1"/>
    </xf>
    <xf numFmtId="0" fontId="1" fillId="0" borderId="32" xfId="7" applyBorder="1" applyAlignment="1">
      <alignment horizontal="center" vertical="center"/>
    </xf>
    <xf numFmtId="14" fontId="1" fillId="0" borderId="32" xfId="7" applyNumberFormat="1" applyBorder="1" applyAlignment="1">
      <alignment horizontal="center" vertical="center"/>
    </xf>
    <xf numFmtId="44" fontId="0" fillId="0" borderId="32" xfId="2" applyFont="1" applyFill="1" applyBorder="1" applyAlignment="1">
      <alignment horizontal="center" vertical="center" wrapText="1"/>
    </xf>
    <xf numFmtId="44" fontId="1" fillId="0" borderId="32" xfId="2" applyFont="1" applyFill="1" applyBorder="1" applyAlignment="1">
      <alignment horizontal="center" vertical="center"/>
    </xf>
    <xf numFmtId="44" fontId="3" fillId="0" borderId="32" xfId="2" applyFont="1" applyBorder="1" applyAlignment="1">
      <alignment horizontal="center" vertical="center"/>
    </xf>
    <xf numFmtId="44" fontId="3" fillId="0" borderId="32" xfId="2" applyFont="1" applyBorder="1" applyAlignment="1">
      <alignment vertical="center" wrapText="1"/>
    </xf>
    <xf numFmtId="44" fontId="1" fillId="4" borderId="32" xfId="2" applyFont="1" applyFill="1" applyBorder="1" applyAlignment="1">
      <alignment vertical="center" wrapText="1"/>
    </xf>
    <xf numFmtId="0" fontId="1" fillId="0" borderId="4" xfId="7" applyBorder="1" applyAlignment="1">
      <alignment horizontal="center" vertical="center" wrapText="1"/>
    </xf>
    <xf numFmtId="0" fontId="3" fillId="0" borderId="17" xfId="7" applyFont="1" applyBorder="1" applyAlignment="1">
      <alignment horizontal="center" vertical="center" wrapText="1"/>
    </xf>
    <xf numFmtId="0" fontId="26" fillId="0" borderId="1" xfId="7" applyFont="1" applyBorder="1" applyAlignment="1">
      <alignment vertical="center" wrapText="1"/>
    </xf>
    <xf numFmtId="0" fontId="1" fillId="0" borderId="15" xfId="7" applyBorder="1" applyAlignment="1">
      <alignment horizontal="center" vertical="center"/>
    </xf>
    <xf numFmtId="0" fontId="3" fillId="0" borderId="29" xfId="7" applyFont="1" applyBorder="1" applyAlignment="1">
      <alignment horizontal="center" vertical="center" wrapText="1"/>
    </xf>
    <xf numFmtId="0" fontId="1" fillId="0" borderId="32" xfId="7" applyBorder="1" applyAlignment="1">
      <alignment horizontal="center" vertical="center" wrapText="1"/>
    </xf>
    <xf numFmtId="166" fontId="1" fillId="0" borderId="32" xfId="7" applyNumberFormat="1" applyBorder="1" applyAlignment="1">
      <alignment horizontal="center" vertical="center" wrapText="1"/>
    </xf>
    <xf numFmtId="3" fontId="1" fillId="0" borderId="32" xfId="7" applyNumberFormat="1" applyBorder="1" applyAlignment="1">
      <alignment horizontal="center" vertical="center" wrapText="1"/>
    </xf>
    <xf numFmtId="166" fontId="3" fillId="0" borderId="32" xfId="7" applyNumberFormat="1" applyFont="1" applyBorder="1" applyAlignment="1">
      <alignment horizontal="center" vertical="center" wrapText="1"/>
    </xf>
    <xf numFmtId="165" fontId="3" fillId="0" borderId="1" xfId="8" applyFont="1" applyFill="1" applyBorder="1" applyAlignment="1" applyProtection="1">
      <alignment horizontal="center" vertical="center" wrapText="1"/>
    </xf>
    <xf numFmtId="165" fontId="3" fillId="0" borderId="5" xfId="8" applyFont="1" applyFill="1" applyBorder="1" applyAlignment="1" applyProtection="1">
      <alignment horizontal="center" vertical="center" wrapText="1"/>
    </xf>
    <xf numFmtId="165" fontId="3" fillId="0" borderId="14" xfId="8" applyFont="1" applyFill="1" applyBorder="1" applyAlignment="1" applyProtection="1">
      <alignment horizontal="center" vertical="center" wrapText="1"/>
    </xf>
    <xf numFmtId="165" fontId="3" fillId="0" borderId="32" xfId="8" applyFont="1" applyFill="1" applyBorder="1" applyAlignment="1" applyProtection="1">
      <alignment horizontal="center" vertical="center" wrapText="1"/>
    </xf>
    <xf numFmtId="4" fontId="1" fillId="0" borderId="0" xfId="7" applyNumberFormat="1" applyAlignment="1">
      <alignment vertical="center"/>
    </xf>
    <xf numFmtId="168" fontId="1" fillId="0" borderId="1" xfId="7" applyNumberFormat="1" applyBorder="1" applyAlignment="1">
      <alignment horizontal="center" vertical="center" wrapText="1"/>
    </xf>
    <xf numFmtId="0" fontId="0" fillId="0" borderId="38" xfId="0" applyBorder="1" applyAlignment="1">
      <alignment vertical="center" wrapText="1"/>
    </xf>
    <xf numFmtId="0" fontId="0" fillId="0" borderId="38" xfId="0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0" fillId="0" borderId="38" xfId="0" applyBorder="1" applyAlignment="1">
      <alignment horizontal="center" vertical="center"/>
    </xf>
    <xf numFmtId="0" fontId="1" fillId="0" borderId="38" xfId="0" applyFont="1" applyBorder="1" applyAlignment="1">
      <alignment vertical="center" wrapText="1"/>
    </xf>
    <xf numFmtId="0" fontId="0" fillId="0" borderId="40" xfId="0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wrapText="1"/>
    </xf>
    <xf numFmtId="0" fontId="1" fillId="0" borderId="38" xfId="0" applyFont="1" applyBorder="1"/>
    <xf numFmtId="0" fontId="1" fillId="0" borderId="38" xfId="0" applyFont="1" applyBorder="1" applyAlignment="1">
      <alignment horizontal="center" vertical="center"/>
    </xf>
    <xf numFmtId="44" fontId="1" fillId="0" borderId="38" xfId="2" applyFont="1" applyBorder="1"/>
    <xf numFmtId="0" fontId="1" fillId="0" borderId="40" xfId="0" applyFont="1" applyBorder="1"/>
    <xf numFmtId="0" fontId="1" fillId="0" borderId="40" xfId="0" applyFont="1" applyBorder="1" applyAlignment="1">
      <alignment horizontal="center" vertical="center"/>
    </xf>
    <xf numFmtId="44" fontId="1" fillId="0" borderId="40" xfId="2" applyFont="1" applyBorder="1"/>
    <xf numFmtId="0" fontId="1" fillId="4" borderId="1" xfId="7" applyFill="1" applyBorder="1" applyAlignment="1">
      <alignment horizontal="center" vertical="center" wrapText="1"/>
    </xf>
    <xf numFmtId="0" fontId="1" fillId="4" borderId="1" xfId="7" applyFill="1" applyBorder="1" applyAlignment="1">
      <alignment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44" fontId="1" fillId="0" borderId="0" xfId="2" applyFont="1" applyAlignment="1">
      <alignment horizontal="right" wrapText="1"/>
    </xf>
    <xf numFmtId="44" fontId="1" fillId="0" borderId="0" xfId="2" applyFont="1"/>
    <xf numFmtId="44" fontId="1" fillId="0" borderId="0" xfId="2" applyFont="1" applyAlignment="1">
      <alignment horizontal="right"/>
    </xf>
    <xf numFmtId="44" fontId="3" fillId="0" borderId="6" xfId="2" applyFont="1" applyFill="1" applyBorder="1" applyAlignment="1" applyProtection="1">
      <alignment horizontal="center" vertical="center" wrapText="1"/>
    </xf>
    <xf numFmtId="44" fontId="0" fillId="0" borderId="38" xfId="2" applyFont="1" applyBorder="1" applyAlignment="1">
      <alignment vertical="center" wrapText="1"/>
    </xf>
    <xf numFmtId="0" fontId="1" fillId="0" borderId="38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44" fontId="1" fillId="0" borderId="16" xfId="2" applyFont="1" applyBorder="1" applyAlignment="1">
      <alignment vertical="center"/>
    </xf>
    <xf numFmtId="0" fontId="1" fillId="0" borderId="0" xfId="0" applyFont="1" applyAlignment="1">
      <alignment vertical="center"/>
    </xf>
    <xf numFmtId="44" fontId="1" fillId="0" borderId="38" xfId="2" applyFont="1" applyBorder="1" applyAlignment="1">
      <alignment vertical="center"/>
    </xf>
    <xf numFmtId="44" fontId="1" fillId="0" borderId="40" xfId="2" applyFont="1" applyBorder="1" applyAlignment="1">
      <alignment vertical="center"/>
    </xf>
    <xf numFmtId="44" fontId="1" fillId="0" borderId="1" xfId="2" applyFont="1" applyBorder="1" applyAlignment="1">
      <alignment horizontal="right" vertical="center"/>
    </xf>
    <xf numFmtId="44" fontId="1" fillId="0" borderId="3" xfId="2" applyFont="1" applyBorder="1" applyAlignment="1">
      <alignment horizontal="right"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4" fontId="1" fillId="0" borderId="1" xfId="2" applyFont="1" applyFill="1" applyBorder="1" applyAlignment="1">
      <alignment horizontal="center" vertical="center"/>
    </xf>
    <xf numFmtId="44" fontId="1" fillId="0" borderId="1" xfId="2" applyFont="1" applyFill="1" applyBorder="1" applyAlignment="1">
      <alignment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4" fillId="0" borderId="1" xfId="0" applyFont="1" applyBorder="1" applyAlignment="1">
      <alignment horizontal="center" vertical="center"/>
    </xf>
    <xf numFmtId="44" fontId="24" fillId="0" borderId="1" xfId="2" applyFont="1" applyFill="1" applyBorder="1" applyAlignment="1">
      <alignment horizontal="center" vertical="center"/>
    </xf>
    <xf numFmtId="164" fontId="6" fillId="3" borderId="4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/>
    </xf>
    <xf numFmtId="164" fontId="0" fillId="0" borderId="1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44" fontId="0" fillId="0" borderId="3" xfId="2" applyFont="1" applyFill="1" applyBorder="1" applyAlignment="1">
      <alignment vertical="center"/>
    </xf>
    <xf numFmtId="49" fontId="1" fillId="0" borderId="5" xfId="0" applyNumberFormat="1" applyFont="1" applyBorder="1" applyAlignment="1">
      <alignment horizontal="left" vertical="center" wrapText="1"/>
    </xf>
    <xf numFmtId="44" fontId="20" fillId="0" borderId="28" xfId="2" applyFont="1" applyFill="1" applyBorder="1" applyAlignment="1">
      <alignment horizontal="right" vertical="center"/>
    </xf>
    <xf numFmtId="16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center" vertical="center" wrapText="1"/>
    </xf>
    <xf numFmtId="3" fontId="1" fillId="0" borderId="4" xfId="7" applyNumberFormat="1" applyBorder="1" applyAlignment="1">
      <alignment horizontal="center" vertical="center" wrapText="1"/>
    </xf>
    <xf numFmtId="3" fontId="1" fillId="0" borderId="7" xfId="7" applyNumberFormat="1" applyBorder="1" applyAlignment="1">
      <alignment horizontal="center" vertical="center" wrapText="1"/>
    </xf>
    <xf numFmtId="0" fontId="1" fillId="0" borderId="3" xfId="7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5" borderId="1" xfId="7" applyFill="1" applyBorder="1" applyAlignment="1">
      <alignment vertical="center"/>
    </xf>
    <xf numFmtId="4" fontId="1" fillId="0" borderId="1" xfId="7" applyNumberForma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1" fillId="5" borderId="1" xfId="7" applyFill="1" applyBorder="1" applyAlignment="1">
      <alignment horizontal="center" vertical="center" wrapText="1"/>
    </xf>
    <xf numFmtId="4" fontId="1" fillId="0" borderId="11" xfId="7" applyNumberFormat="1" applyBorder="1" applyAlignment="1">
      <alignment horizontal="center" vertical="center" wrapText="1"/>
    </xf>
    <xf numFmtId="0" fontId="1" fillId="0" borderId="1" xfId="7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4" fontId="3" fillId="5" borderId="1" xfId="2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7" fillId="11" borderId="14" xfId="7" applyFont="1" applyFill="1" applyBorder="1" applyAlignment="1">
      <alignment horizontal="center" vertical="center" wrapText="1"/>
    </xf>
    <xf numFmtId="0" fontId="7" fillId="11" borderId="18" xfId="7" applyFont="1" applyFill="1" applyBorder="1" applyAlignment="1">
      <alignment horizontal="center" vertical="center" wrapText="1"/>
    </xf>
    <xf numFmtId="0" fontId="3" fillId="0" borderId="16" xfId="7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11" borderId="16" xfId="7" applyFont="1" applyFill="1" applyBorder="1" applyAlignment="1">
      <alignment horizontal="center" vertical="center"/>
    </xf>
    <xf numFmtId="0" fontId="3" fillId="11" borderId="1" xfId="7" applyFont="1" applyFill="1" applyBorder="1" applyAlignment="1">
      <alignment horizontal="center" vertical="center"/>
    </xf>
    <xf numFmtId="0" fontId="17" fillId="0" borderId="0" xfId="7" applyFont="1" applyAlignment="1">
      <alignment horizontal="center" wrapText="1"/>
    </xf>
    <xf numFmtId="0" fontId="3" fillId="11" borderId="5" xfId="7" applyFont="1" applyFill="1" applyBorder="1" applyAlignment="1">
      <alignment horizontal="center" vertical="center"/>
    </xf>
    <xf numFmtId="0" fontId="1" fillId="0" borderId="14" xfId="7" applyBorder="1" applyAlignment="1">
      <alignment horizontal="left" vertical="center"/>
    </xf>
    <xf numFmtId="0" fontId="1" fillId="0" borderId="15" xfId="7" applyBorder="1" applyAlignment="1">
      <alignment horizontal="left" vertical="center"/>
    </xf>
    <xf numFmtId="0" fontId="3" fillId="11" borderId="6" xfId="7" applyFont="1" applyFill="1" applyBorder="1" applyAlignment="1">
      <alignment horizontal="center" vertical="center"/>
    </xf>
    <xf numFmtId="0" fontId="3" fillId="11" borderId="7" xfId="7" applyFont="1" applyFill="1" applyBorder="1" applyAlignment="1">
      <alignment horizontal="center" vertical="center"/>
    </xf>
    <xf numFmtId="0" fontId="3" fillId="11" borderId="1" xfId="7" applyFont="1" applyFill="1" applyBorder="1" applyAlignment="1">
      <alignment vertical="center"/>
    </xf>
    <xf numFmtId="0" fontId="3" fillId="11" borderId="14" xfId="7" applyFont="1" applyFill="1" applyBorder="1" applyAlignment="1">
      <alignment vertical="center"/>
    </xf>
    <xf numFmtId="0" fontId="25" fillId="0" borderId="7" xfId="7" applyFont="1" applyBorder="1" applyAlignment="1">
      <alignment horizontal="center" vertical="center" wrapText="1"/>
    </xf>
    <xf numFmtId="4" fontId="3" fillId="0" borderId="7" xfId="7" applyNumberFormat="1" applyFont="1" applyBorder="1" applyAlignment="1">
      <alignment horizontal="center" vertical="center" wrapText="1"/>
    </xf>
    <xf numFmtId="0" fontId="25" fillId="0" borderId="29" xfId="7" applyFont="1" applyBorder="1" applyAlignment="1">
      <alignment horizontal="center" vertical="center" wrapText="1"/>
    </xf>
    <xf numFmtId="0" fontId="3" fillId="11" borderId="17" xfId="7" applyFont="1" applyFill="1" applyBorder="1" applyAlignment="1">
      <alignment vertical="center"/>
    </xf>
    <xf numFmtId="0" fontId="3" fillId="11" borderId="29" xfId="7" applyFont="1" applyFill="1" applyBorder="1" applyAlignment="1">
      <alignment vertical="center"/>
    </xf>
    <xf numFmtId="0" fontId="3" fillId="0" borderId="5" xfId="7" applyFont="1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 wrapText="1"/>
    </xf>
    <xf numFmtId="0" fontId="3" fillId="0" borderId="7" xfId="7" applyFont="1" applyBorder="1" applyAlignment="1">
      <alignment horizontal="center" vertical="center" wrapText="1"/>
    </xf>
    <xf numFmtId="0" fontId="25" fillId="0" borderId="5" xfId="7" applyFont="1" applyBorder="1" applyAlignment="1">
      <alignment horizontal="center" vertical="center"/>
    </xf>
    <xf numFmtId="0" fontId="23" fillId="0" borderId="1" xfId="7" applyFont="1" applyBorder="1" applyAlignment="1">
      <alignment horizontal="right" vertical="center"/>
    </xf>
    <xf numFmtId="0" fontId="3" fillId="10" borderId="33" xfId="4" applyFont="1" applyFill="1" applyBorder="1" applyAlignment="1">
      <alignment horizontal="center" vertical="center" wrapText="1"/>
    </xf>
    <xf numFmtId="0" fontId="3" fillId="10" borderId="36" xfId="4" applyFont="1" applyFill="1" applyBorder="1" applyAlignment="1">
      <alignment horizontal="center" vertical="center" wrapText="1"/>
    </xf>
    <xf numFmtId="0" fontId="3" fillId="10" borderId="37" xfId="4" applyFont="1" applyFill="1" applyBorder="1" applyAlignment="1">
      <alignment horizontal="center" vertical="center" wrapText="1"/>
    </xf>
    <xf numFmtId="0" fontId="28" fillId="0" borderId="1" xfId="7" applyFont="1" applyBorder="1" applyAlignment="1">
      <alignment horizontal="center" vertical="center"/>
    </xf>
    <xf numFmtId="0" fontId="3" fillId="0" borderId="36" xfId="7" applyFont="1" applyBorder="1" applyAlignment="1">
      <alignment horizontal="center" vertical="center"/>
    </xf>
  </cellXfs>
  <cellStyles count="11">
    <cellStyle name="Normalny" xfId="0" builtinId="0"/>
    <cellStyle name="Normalny 2" xfId="1"/>
    <cellStyle name="Normalny 3" xfId="7"/>
    <cellStyle name="Normalny 5 2" xfId="4"/>
    <cellStyle name="Walutowy" xfId="2" builtinId="4"/>
    <cellStyle name="Walutowy 2" xfId="3"/>
    <cellStyle name="Walutowy 2 2" xfId="10"/>
    <cellStyle name="Walutowy 3" xfId="8"/>
    <cellStyle name="Walutowy 4" xfId="9"/>
    <cellStyle name="Walutowy 5 2" xfId="6"/>
    <cellStyle name="Walutowy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1333500</xdr:colOff>
      <xdr:row>2</xdr:row>
      <xdr:rowOff>147039</xdr:rowOff>
    </xdr:to>
    <xdr:pic>
      <xdr:nvPicPr>
        <xdr:cNvPr id="6154" name="Picture 2">
          <a:extLst>
            <a:ext uri="{FF2B5EF4-FFF2-40B4-BE49-F238E27FC236}">
              <a16:creationId xmlns:a16="http://schemas.microsoft.com/office/drawing/2014/main" xmlns="" id="{00000000-0008-0000-0200-00000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470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</xdr:col>
      <xdr:colOff>1181100</xdr:colOff>
      <xdr:row>3</xdr:row>
      <xdr:rowOff>0</xdr:rowOff>
    </xdr:to>
    <xdr:pic>
      <xdr:nvPicPr>
        <xdr:cNvPr id="9226" name="Picture 2">
          <a:extLst>
            <a:ext uri="{FF2B5EF4-FFF2-40B4-BE49-F238E27FC236}">
              <a16:creationId xmlns:a16="http://schemas.microsoft.com/office/drawing/2014/main" xmlns="" id="{00000000-0008-0000-0300-00000A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552574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1076324</xdr:colOff>
      <xdr:row>2</xdr:row>
      <xdr:rowOff>139701</xdr:rowOff>
    </xdr:to>
    <xdr:pic>
      <xdr:nvPicPr>
        <xdr:cNvPr id="8202" name="Picture 2">
          <a:extLst>
            <a:ext uri="{FF2B5EF4-FFF2-40B4-BE49-F238E27FC236}">
              <a16:creationId xmlns:a16="http://schemas.microsoft.com/office/drawing/2014/main" xmlns="" id="{00000000-0008-0000-0400-00000A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466849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1400175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2</xdr:col>
      <xdr:colOff>558085</xdr:colOff>
      <xdr:row>2</xdr:row>
      <xdr:rowOff>161924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AA8377A9-F39F-4AFC-8A88-4E8B40EE4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1863010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533400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E3E9B70D-6B0B-4C34-961E-DDA60C224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0"/>
  <sheetViews>
    <sheetView view="pageBreakPreview" zoomScaleNormal="100" zoomScaleSheetLayoutView="100" workbookViewId="0">
      <selection activeCell="A4" sqref="A4"/>
    </sheetView>
  </sheetViews>
  <sheetFormatPr defaultRowHeight="12.75"/>
  <cols>
    <col min="1" max="1" width="5.42578125" customWidth="1"/>
    <col min="2" max="2" width="79.42578125" customWidth="1"/>
    <col min="3" max="3" width="20.7109375" customWidth="1"/>
    <col min="4" max="4" width="20.7109375" style="20" customWidth="1"/>
    <col min="5" max="5" width="17.140625" style="209" customWidth="1"/>
    <col min="6" max="6" width="25.7109375" customWidth="1"/>
    <col min="7" max="8" width="15.7109375" customWidth="1"/>
    <col min="9" max="9" width="25.7109375" customWidth="1"/>
  </cols>
  <sheetData>
    <row r="3" spans="1:9">
      <c r="I3" t="s">
        <v>1579</v>
      </c>
    </row>
    <row r="4" spans="1:9">
      <c r="A4" s="4" t="s">
        <v>1241</v>
      </c>
    </row>
    <row r="5" spans="1:9" ht="65.25" customHeight="1">
      <c r="A5" s="31" t="s">
        <v>2</v>
      </c>
      <c r="B5" s="31" t="s">
        <v>3</v>
      </c>
      <c r="C5" s="31" t="s">
        <v>4</v>
      </c>
      <c r="D5" s="31" t="s">
        <v>5</v>
      </c>
      <c r="E5" s="34" t="s">
        <v>1039</v>
      </c>
      <c r="F5" s="182" t="s">
        <v>1040</v>
      </c>
      <c r="G5" s="182" t="s">
        <v>1041</v>
      </c>
      <c r="H5" s="182" t="s">
        <v>1042</v>
      </c>
      <c r="I5" s="182" t="s">
        <v>1043</v>
      </c>
    </row>
    <row r="6" spans="1:9" s="12" customFormat="1" ht="46.5" customHeight="1">
      <c r="A6" s="94">
        <v>1</v>
      </c>
      <c r="B6" s="329" t="s">
        <v>148</v>
      </c>
      <c r="C6" s="330" t="s">
        <v>89</v>
      </c>
      <c r="D6" s="330">
        <v>491893316</v>
      </c>
      <c r="E6" s="94" t="s">
        <v>1551</v>
      </c>
      <c r="F6" s="36" t="s">
        <v>1550</v>
      </c>
      <c r="G6" s="94">
        <v>121</v>
      </c>
      <c r="H6" s="94"/>
      <c r="I6" s="331"/>
    </row>
    <row r="7" spans="1:9" s="324" customFormat="1" ht="44.25" customHeight="1">
      <c r="A7" s="94">
        <v>2</v>
      </c>
      <c r="B7" s="329" t="s">
        <v>90</v>
      </c>
      <c r="C7" s="330" t="s">
        <v>91</v>
      </c>
      <c r="D7" s="330">
        <v>490490711</v>
      </c>
      <c r="E7" s="94" t="s">
        <v>1361</v>
      </c>
      <c r="F7" s="36" t="s">
        <v>1052</v>
      </c>
      <c r="G7" s="94">
        <v>58</v>
      </c>
      <c r="H7" s="94">
        <v>78</v>
      </c>
      <c r="I7" s="332">
        <v>6293082</v>
      </c>
    </row>
    <row r="8" spans="1:9" s="324" customFormat="1" ht="30" customHeight="1">
      <c r="A8" s="94">
        <v>3</v>
      </c>
      <c r="B8" s="329" t="s">
        <v>92</v>
      </c>
      <c r="C8" s="333" t="s">
        <v>93</v>
      </c>
      <c r="D8" s="330">
        <v>490001913</v>
      </c>
      <c r="E8" s="36" t="s">
        <v>1364</v>
      </c>
      <c r="F8" s="36" t="s">
        <v>1053</v>
      </c>
      <c r="G8" s="94">
        <v>78</v>
      </c>
      <c r="H8" s="94">
        <v>120</v>
      </c>
      <c r="I8" s="332">
        <v>8858000</v>
      </c>
    </row>
    <row r="9" spans="1:9" s="324" customFormat="1" ht="30" customHeight="1">
      <c r="A9" s="94">
        <v>4</v>
      </c>
      <c r="B9" s="329" t="s">
        <v>94</v>
      </c>
      <c r="C9" s="330" t="s">
        <v>95</v>
      </c>
      <c r="D9" s="334" t="s">
        <v>96</v>
      </c>
      <c r="E9" s="36" t="s">
        <v>1364</v>
      </c>
      <c r="F9" s="36" t="s">
        <v>1053</v>
      </c>
      <c r="G9" s="94">
        <v>54</v>
      </c>
      <c r="H9" s="94">
        <v>86</v>
      </c>
      <c r="I9" s="332">
        <v>6375000</v>
      </c>
    </row>
    <row r="10" spans="1:9" s="324" customFormat="1" ht="30" customHeight="1">
      <c r="A10" s="94">
        <v>5</v>
      </c>
      <c r="B10" s="329" t="s">
        <v>97</v>
      </c>
      <c r="C10" s="330" t="s">
        <v>98</v>
      </c>
      <c r="D10" s="334" t="s">
        <v>99</v>
      </c>
      <c r="E10" s="335" t="s">
        <v>1370</v>
      </c>
      <c r="F10" s="94" t="s">
        <v>1269</v>
      </c>
      <c r="G10" s="94">
        <v>75</v>
      </c>
      <c r="H10" s="94">
        <v>797</v>
      </c>
      <c r="I10" s="332">
        <v>9518414</v>
      </c>
    </row>
    <row r="11" spans="1:9" s="324" customFormat="1" ht="30" customHeight="1">
      <c r="A11" s="94">
        <v>6</v>
      </c>
      <c r="B11" s="329" t="s">
        <v>100</v>
      </c>
      <c r="C11" s="330" t="s">
        <v>101</v>
      </c>
      <c r="D11" s="334" t="s">
        <v>102</v>
      </c>
      <c r="E11" s="336" t="s">
        <v>1375</v>
      </c>
      <c r="F11" s="335" t="s">
        <v>1054</v>
      </c>
      <c r="G11" s="94">
        <v>15</v>
      </c>
      <c r="H11" s="94"/>
      <c r="I11" s="332">
        <v>1339644</v>
      </c>
    </row>
    <row r="12" spans="1:9" s="12" customFormat="1" ht="30" customHeight="1">
      <c r="A12" s="94">
        <v>7</v>
      </c>
      <c r="B12" s="329" t="s">
        <v>425</v>
      </c>
      <c r="C12" s="330" t="s">
        <v>103</v>
      </c>
      <c r="D12" s="334" t="s">
        <v>104</v>
      </c>
      <c r="E12" s="335" t="s">
        <v>1351</v>
      </c>
      <c r="F12" s="335" t="s">
        <v>1055</v>
      </c>
      <c r="G12" s="94">
        <v>28</v>
      </c>
      <c r="H12" s="94"/>
      <c r="I12" s="332">
        <v>3551820</v>
      </c>
    </row>
    <row r="13" spans="1:9" s="12" customFormat="1" ht="41.25" customHeight="1">
      <c r="A13" s="94">
        <v>8</v>
      </c>
      <c r="B13" s="329" t="s">
        <v>105</v>
      </c>
      <c r="C13" s="330" t="s">
        <v>106</v>
      </c>
      <c r="D13" s="334" t="s">
        <v>107</v>
      </c>
      <c r="E13" s="94" t="s">
        <v>1329</v>
      </c>
      <c r="F13" s="335" t="s">
        <v>1330</v>
      </c>
      <c r="G13" s="94">
        <v>41</v>
      </c>
      <c r="H13" s="94">
        <v>7</v>
      </c>
      <c r="I13" s="331">
        <v>3840222</v>
      </c>
    </row>
    <row r="14" spans="1:9" s="12" customFormat="1" ht="42.75" customHeight="1">
      <c r="A14" s="94">
        <v>9</v>
      </c>
      <c r="B14" s="329" t="s">
        <v>412</v>
      </c>
      <c r="C14" s="330" t="s">
        <v>108</v>
      </c>
      <c r="D14" s="330">
        <v>491939917</v>
      </c>
      <c r="E14" s="94" t="s">
        <v>1343</v>
      </c>
      <c r="F14" s="36" t="s">
        <v>1344</v>
      </c>
      <c r="G14" s="94">
        <v>27</v>
      </c>
      <c r="H14" s="94"/>
      <c r="I14" s="332">
        <v>6734634</v>
      </c>
    </row>
    <row r="15" spans="1:9" s="12" customFormat="1" ht="30" customHeight="1">
      <c r="A15" s="94">
        <v>10</v>
      </c>
      <c r="B15" s="329" t="s">
        <v>423</v>
      </c>
      <c r="C15" s="330" t="s">
        <v>109</v>
      </c>
      <c r="D15" s="330">
        <v>491999440</v>
      </c>
      <c r="E15" s="94" t="s">
        <v>1354</v>
      </c>
      <c r="F15" s="36" t="s">
        <v>1056</v>
      </c>
      <c r="G15" s="94">
        <v>46</v>
      </c>
      <c r="H15" s="94"/>
      <c r="I15" s="332">
        <v>22704050</v>
      </c>
    </row>
    <row r="16" spans="1:9" s="12" customFormat="1" ht="30" customHeight="1">
      <c r="A16" s="94">
        <v>11</v>
      </c>
      <c r="B16" s="329" t="s">
        <v>110</v>
      </c>
      <c r="C16" s="330" t="s">
        <v>111</v>
      </c>
      <c r="D16" s="334" t="s">
        <v>112</v>
      </c>
      <c r="E16" s="94" t="s">
        <v>1480</v>
      </c>
      <c r="F16" s="36" t="s">
        <v>1481</v>
      </c>
      <c r="G16" s="94"/>
      <c r="H16" s="94"/>
      <c r="I16" s="26"/>
    </row>
    <row r="17" spans="1:9" s="12" customFormat="1" ht="30" customHeight="1">
      <c r="A17" s="94">
        <v>12</v>
      </c>
      <c r="B17" s="329" t="s">
        <v>113</v>
      </c>
      <c r="C17" s="330" t="s">
        <v>114</v>
      </c>
      <c r="D17" s="330" t="s">
        <v>115</v>
      </c>
      <c r="E17" s="94" t="s">
        <v>1242</v>
      </c>
      <c r="F17" s="36" t="s">
        <v>1057</v>
      </c>
      <c r="G17" s="94">
        <v>46</v>
      </c>
      <c r="H17" s="94">
        <v>48</v>
      </c>
      <c r="I17" s="332">
        <v>5889950</v>
      </c>
    </row>
    <row r="18" spans="1:9" s="12" customFormat="1" ht="30" customHeight="1">
      <c r="A18" s="94">
        <v>13</v>
      </c>
      <c r="B18" s="329" t="s">
        <v>116</v>
      </c>
      <c r="C18" s="330" t="s">
        <v>117</v>
      </c>
      <c r="D18" s="334" t="s">
        <v>118</v>
      </c>
      <c r="E18" s="94" t="s">
        <v>1318</v>
      </c>
      <c r="F18" s="36" t="s">
        <v>1057</v>
      </c>
      <c r="G18" s="94"/>
      <c r="H18" s="94"/>
      <c r="I18" s="26"/>
    </row>
    <row r="19" spans="1:9" ht="30" customHeight="1">
      <c r="A19" s="337">
        <v>14</v>
      </c>
      <c r="B19" s="338" t="s">
        <v>119</v>
      </c>
      <c r="C19" s="339" t="s">
        <v>120</v>
      </c>
      <c r="D19" s="334" t="s">
        <v>1336</v>
      </c>
      <c r="E19" s="94" t="s">
        <v>1318</v>
      </c>
      <c r="F19" s="36" t="s">
        <v>1058</v>
      </c>
      <c r="G19" s="340"/>
      <c r="H19" s="340"/>
      <c r="I19" s="341"/>
    </row>
    <row r="20" spans="1:9" s="12" customFormat="1" ht="30" customHeight="1">
      <c r="A20" s="94">
        <v>15</v>
      </c>
      <c r="B20" s="329" t="s">
        <v>121</v>
      </c>
      <c r="C20" s="330" t="s">
        <v>122</v>
      </c>
      <c r="D20" s="334" t="s">
        <v>123</v>
      </c>
      <c r="E20" s="94" t="s">
        <v>1329</v>
      </c>
      <c r="F20" s="94" t="s">
        <v>1269</v>
      </c>
      <c r="G20" s="94"/>
      <c r="H20" s="94"/>
      <c r="I20" s="331"/>
    </row>
    <row r="21" spans="1:9" s="12" customFormat="1" ht="30" customHeight="1">
      <c r="A21" s="94">
        <v>16</v>
      </c>
      <c r="B21" s="329" t="s">
        <v>124</v>
      </c>
      <c r="C21" s="330" t="s">
        <v>125</v>
      </c>
      <c r="D21" s="330" t="s">
        <v>126</v>
      </c>
      <c r="E21" s="94" t="s">
        <v>1329</v>
      </c>
      <c r="F21" s="94" t="s">
        <v>1269</v>
      </c>
      <c r="G21" s="94">
        <v>59</v>
      </c>
      <c r="H21" s="94">
        <v>520</v>
      </c>
      <c r="I21" s="332">
        <v>7035830</v>
      </c>
    </row>
    <row r="22" spans="1:9" s="12" customFormat="1" ht="30" customHeight="1">
      <c r="A22" s="94">
        <v>17</v>
      </c>
      <c r="B22" s="329" t="s">
        <v>127</v>
      </c>
      <c r="C22" s="330" t="s">
        <v>128</v>
      </c>
      <c r="D22" s="330" t="s">
        <v>129</v>
      </c>
      <c r="E22" s="94" t="s">
        <v>1329</v>
      </c>
      <c r="F22" s="94" t="s">
        <v>1269</v>
      </c>
      <c r="G22" s="94">
        <v>48</v>
      </c>
      <c r="H22" s="94">
        <v>273</v>
      </c>
      <c r="I22" s="331">
        <v>5201630</v>
      </c>
    </row>
    <row r="23" spans="1:9" s="12" customFormat="1" ht="30" customHeight="1">
      <c r="A23" s="94">
        <v>18</v>
      </c>
      <c r="B23" s="329" t="s">
        <v>130</v>
      </c>
      <c r="C23" s="330" t="s">
        <v>131</v>
      </c>
      <c r="D23" s="330">
        <v>492837308</v>
      </c>
      <c r="E23" s="94" t="s">
        <v>1370</v>
      </c>
      <c r="F23" s="94" t="s">
        <v>1269</v>
      </c>
      <c r="G23" s="94">
        <v>32</v>
      </c>
      <c r="H23" s="94">
        <v>176</v>
      </c>
      <c r="I23" s="332">
        <v>3251301</v>
      </c>
    </row>
    <row r="24" spans="1:9" s="12" customFormat="1" ht="45.75" customHeight="1">
      <c r="A24" s="94">
        <v>19</v>
      </c>
      <c r="B24" s="329" t="s">
        <v>132</v>
      </c>
      <c r="C24" s="330" t="s">
        <v>133</v>
      </c>
      <c r="D24" s="330" t="s">
        <v>134</v>
      </c>
      <c r="E24" s="36" t="s">
        <v>1271</v>
      </c>
      <c r="F24" s="94" t="s">
        <v>1269</v>
      </c>
      <c r="G24" s="94">
        <v>44</v>
      </c>
      <c r="H24" s="94">
        <v>319</v>
      </c>
      <c r="I24" s="331">
        <v>5485684</v>
      </c>
    </row>
    <row r="25" spans="1:9" s="12" customFormat="1" ht="30" customHeight="1">
      <c r="A25" s="94">
        <v>20</v>
      </c>
      <c r="B25" s="329" t="s">
        <v>135</v>
      </c>
      <c r="C25" s="330" t="s">
        <v>136</v>
      </c>
      <c r="D25" s="334" t="s">
        <v>137</v>
      </c>
      <c r="E25" s="94" t="s">
        <v>1329</v>
      </c>
      <c r="F25" s="94" t="s">
        <v>1269</v>
      </c>
      <c r="G25" s="94">
        <v>49</v>
      </c>
      <c r="H25" s="94">
        <v>680</v>
      </c>
      <c r="I25" s="331">
        <v>7810560</v>
      </c>
    </row>
    <row r="26" spans="1:9" s="12" customFormat="1" ht="30" customHeight="1">
      <c r="A26" s="94">
        <v>21</v>
      </c>
      <c r="B26" s="329" t="s">
        <v>138</v>
      </c>
      <c r="C26" s="330" t="s">
        <v>139</v>
      </c>
      <c r="D26" s="330" t="s">
        <v>140</v>
      </c>
      <c r="E26" s="36" t="s">
        <v>1270</v>
      </c>
      <c r="F26" s="94" t="s">
        <v>1269</v>
      </c>
      <c r="G26" s="94">
        <v>40</v>
      </c>
      <c r="H26" s="94">
        <v>270</v>
      </c>
      <c r="I26" s="331">
        <v>5293453</v>
      </c>
    </row>
    <row r="27" spans="1:9" ht="54" customHeight="1">
      <c r="A27" s="337">
        <v>22</v>
      </c>
      <c r="B27" s="338" t="s">
        <v>141</v>
      </c>
      <c r="C27" s="339" t="s">
        <v>142</v>
      </c>
      <c r="D27" s="339" t="s">
        <v>143</v>
      </c>
      <c r="E27" s="36" t="s">
        <v>1426</v>
      </c>
      <c r="F27" s="94" t="s">
        <v>1269</v>
      </c>
      <c r="G27" s="94">
        <v>68</v>
      </c>
      <c r="H27" s="94">
        <v>556</v>
      </c>
      <c r="I27" s="331">
        <v>9704099</v>
      </c>
    </row>
    <row r="28" spans="1:9" s="12" customFormat="1" ht="30" customHeight="1">
      <c r="A28" s="94">
        <v>23</v>
      </c>
      <c r="B28" s="329" t="s">
        <v>144</v>
      </c>
      <c r="C28" s="330" t="s">
        <v>145</v>
      </c>
      <c r="D28" s="330">
        <v>120807238</v>
      </c>
      <c r="E28" s="94" t="s">
        <v>1305</v>
      </c>
      <c r="F28" s="94" t="s">
        <v>1269</v>
      </c>
      <c r="G28" s="36">
        <v>34</v>
      </c>
      <c r="H28" s="36">
        <v>588</v>
      </c>
      <c r="I28" s="332">
        <v>4121112</v>
      </c>
    </row>
    <row r="30" spans="1:9">
      <c r="B30" s="12"/>
    </row>
  </sheetData>
  <phoneticPr fontId="1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1" orientation="landscape" r:id="rId1"/>
  <headerFooter alignWithMargins="0"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76"/>
  <sheetViews>
    <sheetView view="pageBreakPreview" zoomScaleNormal="100" zoomScaleSheetLayoutView="100" workbookViewId="0">
      <selection activeCell="A5" sqref="A5:A6"/>
    </sheetView>
  </sheetViews>
  <sheetFormatPr defaultRowHeight="12.75"/>
  <cols>
    <col min="1" max="1" width="4.28515625" style="86" customWidth="1"/>
    <col min="2" max="2" width="28.7109375" style="2" customWidth="1"/>
    <col min="3" max="3" width="28.85546875" style="3" customWidth="1"/>
    <col min="4" max="4" width="16.42578125" style="7" customWidth="1"/>
    <col min="5" max="5" width="16.42578125" style="8" customWidth="1"/>
    <col min="6" max="6" width="13.7109375" style="2" customWidth="1"/>
    <col min="7" max="7" width="24.140625" style="2" customWidth="1"/>
    <col min="8" max="8" width="13.5703125" style="2" customWidth="1"/>
    <col min="9" max="9" width="30.85546875" style="2" customWidth="1"/>
    <col min="10" max="10" width="34.7109375" style="2" customWidth="1"/>
    <col min="11" max="13" width="15.140625" style="2" customWidth="1"/>
    <col min="14" max="14" width="35" style="2" customWidth="1"/>
    <col min="15" max="16" width="11" style="2" customWidth="1"/>
    <col min="17" max="17" width="11.5703125" customWidth="1"/>
    <col min="18" max="18" width="11" customWidth="1"/>
    <col min="19" max="19" width="11.85546875" customWidth="1"/>
    <col min="20" max="20" width="11" customWidth="1"/>
    <col min="21" max="21" width="14.28515625" customWidth="1"/>
    <col min="22" max="22" width="14.140625" customWidth="1"/>
    <col min="23" max="23" width="15.5703125" customWidth="1"/>
    <col min="24" max="24" width="12.7109375" customWidth="1"/>
  </cols>
  <sheetData>
    <row r="2" spans="1:24">
      <c r="D2" s="23"/>
      <c r="E2" s="3"/>
    </row>
    <row r="3" spans="1:24">
      <c r="D3" s="23"/>
      <c r="E3" s="3"/>
    </row>
    <row r="4" spans="1:24">
      <c r="A4" s="32" t="s">
        <v>815</v>
      </c>
      <c r="F4" s="9"/>
    </row>
    <row r="5" spans="1:24" ht="62.25" customHeight="1">
      <c r="A5" s="371" t="s">
        <v>21</v>
      </c>
      <c r="B5" s="371" t="s">
        <v>46</v>
      </c>
      <c r="C5" s="371" t="s">
        <v>22</v>
      </c>
      <c r="D5" s="371" t="s">
        <v>23</v>
      </c>
      <c r="E5" s="371" t="s">
        <v>24</v>
      </c>
      <c r="F5" s="371" t="s">
        <v>25</v>
      </c>
      <c r="G5" s="371" t="s">
        <v>40</v>
      </c>
      <c r="H5" s="371" t="s">
        <v>41</v>
      </c>
      <c r="I5" s="370" t="s">
        <v>44</v>
      </c>
      <c r="J5" s="371" t="s">
        <v>6</v>
      </c>
      <c r="K5" s="372" t="s">
        <v>26</v>
      </c>
      <c r="L5" s="372"/>
      <c r="M5" s="372"/>
      <c r="N5" s="372" t="s">
        <v>45</v>
      </c>
      <c r="O5" s="371" t="s">
        <v>42</v>
      </c>
      <c r="P5" s="371"/>
      <c r="Q5" s="371"/>
      <c r="R5" s="371"/>
      <c r="S5" s="371"/>
      <c r="T5" s="371"/>
      <c r="U5" s="369" t="s">
        <v>27</v>
      </c>
      <c r="V5" s="369" t="s">
        <v>28</v>
      </c>
      <c r="W5" s="369" t="s">
        <v>29</v>
      </c>
      <c r="X5" s="369" t="s">
        <v>30</v>
      </c>
    </row>
    <row r="6" spans="1:24" ht="62.25" customHeight="1">
      <c r="A6" s="371"/>
      <c r="B6" s="371"/>
      <c r="C6" s="371"/>
      <c r="D6" s="371"/>
      <c r="E6" s="371"/>
      <c r="F6" s="371"/>
      <c r="G6" s="371"/>
      <c r="H6" s="371"/>
      <c r="I6" s="370"/>
      <c r="J6" s="371"/>
      <c r="K6" s="25" t="s">
        <v>31</v>
      </c>
      <c r="L6" s="25" t="s">
        <v>32</v>
      </c>
      <c r="M6" s="25" t="s">
        <v>33</v>
      </c>
      <c r="N6" s="372"/>
      <c r="O6" s="1" t="s">
        <v>34</v>
      </c>
      <c r="P6" s="1" t="s">
        <v>35</v>
      </c>
      <c r="Q6" s="1" t="s">
        <v>36</v>
      </c>
      <c r="R6" s="1" t="s">
        <v>37</v>
      </c>
      <c r="S6" s="1" t="s">
        <v>38</v>
      </c>
      <c r="T6" s="1" t="s">
        <v>39</v>
      </c>
      <c r="U6" s="369"/>
      <c r="V6" s="369"/>
      <c r="W6" s="369"/>
      <c r="X6" s="369"/>
    </row>
    <row r="7" spans="1:24" ht="13.5" customHeight="1">
      <c r="A7" s="375" t="s">
        <v>86</v>
      </c>
      <c r="B7" s="375"/>
      <c r="C7" s="375"/>
      <c r="D7" s="375"/>
      <c r="E7" s="375"/>
      <c r="F7" s="21"/>
      <c r="G7" s="27"/>
      <c r="H7" s="27"/>
      <c r="I7" s="230"/>
      <c r="J7" s="27"/>
      <c r="K7" s="27"/>
      <c r="L7" s="27"/>
      <c r="M7" s="27"/>
      <c r="N7" s="65"/>
      <c r="O7" s="27"/>
      <c r="P7" s="27"/>
      <c r="Q7" s="28"/>
      <c r="R7" s="28"/>
      <c r="S7" s="28"/>
      <c r="T7" s="28"/>
      <c r="U7" s="28"/>
      <c r="V7" s="28"/>
      <c r="W7" s="28"/>
      <c r="X7" s="28"/>
    </row>
    <row r="8" spans="1:24" s="2" customFormat="1" ht="63.75">
      <c r="A8" s="36">
        <v>1</v>
      </c>
      <c r="B8" s="22" t="s">
        <v>254</v>
      </c>
      <c r="C8" s="77"/>
      <c r="D8" s="77" t="s">
        <v>170</v>
      </c>
      <c r="E8" s="130"/>
      <c r="F8" s="131"/>
      <c r="G8" s="132">
        <v>1270426.52</v>
      </c>
      <c r="H8" s="36" t="s">
        <v>181</v>
      </c>
      <c r="I8" s="293" t="s">
        <v>682</v>
      </c>
      <c r="J8" s="102" t="s">
        <v>683</v>
      </c>
      <c r="K8" s="102" t="s">
        <v>691</v>
      </c>
      <c r="L8" s="102" t="s">
        <v>692</v>
      </c>
      <c r="M8" s="102" t="s">
        <v>693</v>
      </c>
      <c r="N8" s="102" t="s">
        <v>1552</v>
      </c>
      <c r="O8" s="102" t="s">
        <v>192</v>
      </c>
      <c r="P8" s="102" t="s">
        <v>192</v>
      </c>
      <c r="Q8" s="102" t="s">
        <v>192</v>
      </c>
      <c r="R8" s="102" t="s">
        <v>192</v>
      </c>
      <c r="S8" s="102" t="s">
        <v>192</v>
      </c>
      <c r="T8" s="102" t="s">
        <v>192</v>
      </c>
      <c r="U8" s="299"/>
      <c r="V8" s="102" t="s">
        <v>698</v>
      </c>
      <c r="W8" s="116" t="s">
        <v>88</v>
      </c>
      <c r="X8" s="102" t="s">
        <v>88</v>
      </c>
    </row>
    <row r="9" spans="1:24" s="2" customFormat="1" ht="63.75">
      <c r="A9" s="36">
        <v>2</v>
      </c>
      <c r="B9" s="22" t="s">
        <v>254</v>
      </c>
      <c r="C9" s="36"/>
      <c r="D9" s="59" t="s">
        <v>170</v>
      </c>
      <c r="E9" s="130"/>
      <c r="F9" s="36">
        <v>1970</v>
      </c>
      <c r="G9" s="132">
        <v>553433.17000000004</v>
      </c>
      <c r="H9" s="36" t="s">
        <v>181</v>
      </c>
      <c r="I9" s="293" t="s">
        <v>682</v>
      </c>
      <c r="J9" s="114" t="s">
        <v>688</v>
      </c>
      <c r="K9" s="292" t="s">
        <v>691</v>
      </c>
      <c r="L9" s="292" t="s">
        <v>692</v>
      </c>
      <c r="M9" s="292" t="s">
        <v>694</v>
      </c>
      <c r="N9" s="73"/>
      <c r="O9" s="292" t="s">
        <v>192</v>
      </c>
      <c r="P9" s="36" t="s">
        <v>192</v>
      </c>
      <c r="Q9" s="36" t="s">
        <v>192</v>
      </c>
      <c r="R9" s="36" t="s">
        <v>192</v>
      </c>
      <c r="S9" s="36" t="s">
        <v>192</v>
      </c>
      <c r="T9" s="36" t="s">
        <v>192</v>
      </c>
      <c r="U9" s="140"/>
      <c r="V9" s="292">
        <v>4</v>
      </c>
      <c r="W9" s="116" t="s">
        <v>88</v>
      </c>
      <c r="X9" s="102" t="s">
        <v>88</v>
      </c>
    </row>
    <row r="10" spans="1:24" s="2" customFormat="1" ht="63.75">
      <c r="A10" s="36">
        <v>3</v>
      </c>
      <c r="B10" s="22" t="s">
        <v>255</v>
      </c>
      <c r="C10" s="36"/>
      <c r="D10" s="59" t="s">
        <v>170</v>
      </c>
      <c r="E10" s="130"/>
      <c r="F10" s="36"/>
      <c r="G10" s="132">
        <v>1008368.28</v>
      </c>
      <c r="H10" s="36" t="s">
        <v>181</v>
      </c>
      <c r="I10" s="293" t="s">
        <v>682</v>
      </c>
      <c r="J10" s="59" t="s">
        <v>684</v>
      </c>
      <c r="K10" s="292" t="s">
        <v>691</v>
      </c>
      <c r="L10" s="292" t="s">
        <v>692</v>
      </c>
      <c r="M10" s="292" t="s">
        <v>695</v>
      </c>
      <c r="N10" s="73"/>
      <c r="O10" s="292" t="s">
        <v>192</v>
      </c>
      <c r="P10" s="292" t="s">
        <v>192</v>
      </c>
      <c r="Q10" s="292" t="s">
        <v>192</v>
      </c>
      <c r="R10" s="292" t="s">
        <v>192</v>
      </c>
      <c r="S10" s="292" t="s">
        <v>192</v>
      </c>
      <c r="T10" s="292" t="s">
        <v>192</v>
      </c>
      <c r="U10" s="140"/>
      <c r="V10" s="292" t="s">
        <v>699</v>
      </c>
      <c r="W10" s="296" t="s">
        <v>170</v>
      </c>
      <c r="X10" s="102" t="s">
        <v>88</v>
      </c>
    </row>
    <row r="11" spans="1:24" s="2" customFormat="1" ht="63.75">
      <c r="A11" s="36">
        <v>4</v>
      </c>
      <c r="B11" s="22" t="s">
        <v>255</v>
      </c>
      <c r="C11" s="36"/>
      <c r="D11" s="59" t="s">
        <v>170</v>
      </c>
      <c r="E11" s="130"/>
      <c r="F11" s="36"/>
      <c r="G11" s="132">
        <v>5639138.21</v>
      </c>
      <c r="H11" s="36" t="s">
        <v>181</v>
      </c>
      <c r="I11" s="293" t="s">
        <v>85</v>
      </c>
      <c r="J11" s="59" t="s">
        <v>685</v>
      </c>
      <c r="K11" s="292" t="s">
        <v>691</v>
      </c>
      <c r="L11" s="292" t="s">
        <v>692</v>
      </c>
      <c r="M11" s="292" t="s">
        <v>696</v>
      </c>
      <c r="N11" s="59" t="s">
        <v>1553</v>
      </c>
      <c r="O11" s="300" t="s">
        <v>192</v>
      </c>
      <c r="P11" s="292" t="s">
        <v>192</v>
      </c>
      <c r="Q11" s="292" t="s">
        <v>192</v>
      </c>
      <c r="R11" s="292" t="s">
        <v>192</v>
      </c>
      <c r="S11" s="292" t="s">
        <v>192</v>
      </c>
      <c r="T11" s="292" t="s">
        <v>192</v>
      </c>
      <c r="U11" s="140"/>
      <c r="V11" s="292" t="s">
        <v>700</v>
      </c>
      <c r="W11" s="296" t="s">
        <v>170</v>
      </c>
      <c r="X11" s="59" t="s">
        <v>170</v>
      </c>
    </row>
    <row r="12" spans="1:24" s="2" customFormat="1" ht="89.25">
      <c r="A12" s="36">
        <v>5</v>
      </c>
      <c r="B12" s="22" t="s">
        <v>256</v>
      </c>
      <c r="C12" s="292" t="s">
        <v>681</v>
      </c>
      <c r="D12" s="59" t="s">
        <v>170</v>
      </c>
      <c r="E12" s="130" t="s">
        <v>88</v>
      </c>
      <c r="F12" s="36"/>
      <c r="G12" s="132">
        <v>77361.820000000007</v>
      </c>
      <c r="H12" s="36" t="s">
        <v>181</v>
      </c>
      <c r="I12" s="293" t="s">
        <v>686</v>
      </c>
      <c r="J12" s="102" t="s">
        <v>687</v>
      </c>
      <c r="K12" s="292" t="s">
        <v>691</v>
      </c>
      <c r="L12" s="292" t="s">
        <v>692</v>
      </c>
      <c r="M12" s="292" t="s">
        <v>193</v>
      </c>
      <c r="N12" s="114" t="s">
        <v>1554</v>
      </c>
      <c r="O12" s="292" t="s">
        <v>192</v>
      </c>
      <c r="P12" s="300" t="s">
        <v>697</v>
      </c>
      <c r="Q12" s="300" t="s">
        <v>697</v>
      </c>
      <c r="R12" s="300" t="s">
        <v>697</v>
      </c>
      <c r="S12" s="300" t="s">
        <v>697</v>
      </c>
      <c r="T12" s="292" t="s">
        <v>192</v>
      </c>
      <c r="U12" s="292">
        <v>109.12</v>
      </c>
      <c r="V12" s="129"/>
      <c r="W12" s="140"/>
      <c r="X12" s="102" t="s">
        <v>88</v>
      </c>
    </row>
    <row r="13" spans="1:24" s="2" customFormat="1">
      <c r="A13" s="36">
        <v>6</v>
      </c>
      <c r="B13" s="22" t="s">
        <v>257</v>
      </c>
      <c r="C13" s="36"/>
      <c r="D13" s="59" t="s">
        <v>170</v>
      </c>
      <c r="E13" s="130"/>
      <c r="F13" s="36"/>
      <c r="G13" s="132">
        <v>57950.879999999997</v>
      </c>
      <c r="H13" s="36" t="s">
        <v>181</v>
      </c>
      <c r="I13" s="251"/>
      <c r="J13" s="59" t="s">
        <v>684</v>
      </c>
      <c r="K13" s="249"/>
      <c r="L13" s="249"/>
      <c r="M13" s="249"/>
      <c r="N13" s="73"/>
      <c r="O13" s="300" t="s">
        <v>193</v>
      </c>
      <c r="P13" s="300" t="s">
        <v>193</v>
      </c>
      <c r="Q13" s="300" t="s">
        <v>193</v>
      </c>
      <c r="R13" s="300" t="s">
        <v>193</v>
      </c>
      <c r="S13" s="300" t="s">
        <v>193</v>
      </c>
      <c r="T13" s="300" t="s">
        <v>193</v>
      </c>
      <c r="U13" s="140"/>
      <c r="V13" s="300" t="s">
        <v>193</v>
      </c>
      <c r="W13" s="300" t="s">
        <v>193</v>
      </c>
      <c r="X13" s="114"/>
    </row>
    <row r="14" spans="1:24" s="2" customFormat="1">
      <c r="A14" s="36">
        <v>7</v>
      </c>
      <c r="B14" s="22" t="s">
        <v>258</v>
      </c>
      <c r="C14" s="36"/>
      <c r="D14" s="59" t="s">
        <v>170</v>
      </c>
      <c r="E14" s="130"/>
      <c r="F14" s="36"/>
      <c r="G14" s="132">
        <v>344571.2</v>
      </c>
      <c r="H14" s="36" t="s">
        <v>181</v>
      </c>
      <c r="I14" s="251"/>
      <c r="J14" s="59" t="s">
        <v>688</v>
      </c>
      <c r="K14" s="249"/>
      <c r="L14" s="249"/>
      <c r="M14" s="249"/>
      <c r="N14" s="73"/>
      <c r="O14" s="300" t="s">
        <v>193</v>
      </c>
      <c r="P14" s="300" t="s">
        <v>193</v>
      </c>
      <c r="Q14" s="300" t="s">
        <v>193</v>
      </c>
      <c r="R14" s="300" t="s">
        <v>193</v>
      </c>
      <c r="S14" s="300" t="s">
        <v>193</v>
      </c>
      <c r="T14" s="300" t="s">
        <v>193</v>
      </c>
      <c r="U14" s="140"/>
      <c r="V14" s="300" t="s">
        <v>193</v>
      </c>
      <c r="W14" s="300" t="s">
        <v>193</v>
      </c>
      <c r="X14" s="114"/>
    </row>
    <row r="15" spans="1:24" s="2" customFormat="1" ht="25.5">
      <c r="A15" s="36">
        <v>8</v>
      </c>
      <c r="B15" s="22" t="s">
        <v>259</v>
      </c>
      <c r="C15" s="36"/>
      <c r="D15" s="59" t="s">
        <v>170</v>
      </c>
      <c r="E15" s="130"/>
      <c r="F15" s="36"/>
      <c r="G15" s="132">
        <v>107308</v>
      </c>
      <c r="H15" s="36" t="s">
        <v>181</v>
      </c>
      <c r="I15" s="251"/>
      <c r="J15" s="133" t="s">
        <v>689</v>
      </c>
      <c r="K15" s="59" t="s">
        <v>691</v>
      </c>
      <c r="L15" s="59" t="s">
        <v>692</v>
      </c>
      <c r="M15" s="59" t="s">
        <v>695</v>
      </c>
      <c r="N15" s="73"/>
      <c r="O15" s="300" t="s">
        <v>192</v>
      </c>
      <c r="P15" s="300" t="s">
        <v>192</v>
      </c>
      <c r="Q15" s="300" t="s">
        <v>192</v>
      </c>
      <c r="R15" s="300" t="s">
        <v>192</v>
      </c>
      <c r="S15" s="300" t="s">
        <v>192</v>
      </c>
      <c r="T15" s="300" t="s">
        <v>192</v>
      </c>
      <c r="U15" s="140"/>
      <c r="V15" s="298">
        <v>3</v>
      </c>
      <c r="W15" s="298" t="s">
        <v>88</v>
      </c>
      <c r="X15" s="102" t="s">
        <v>88</v>
      </c>
    </row>
    <row r="16" spans="1:24" s="2" customFormat="1" ht="30" customHeight="1">
      <c r="A16" s="36">
        <v>9</v>
      </c>
      <c r="B16" s="22" t="s">
        <v>260</v>
      </c>
      <c r="C16" s="36"/>
      <c r="D16" s="73"/>
      <c r="E16" s="130"/>
      <c r="F16" s="36">
        <v>2018</v>
      </c>
      <c r="G16" s="132">
        <v>211713.65</v>
      </c>
      <c r="H16" s="36" t="s">
        <v>181</v>
      </c>
      <c r="I16" s="294"/>
      <c r="J16" s="59" t="s">
        <v>690</v>
      </c>
      <c r="K16" s="135"/>
      <c r="L16" s="135"/>
      <c r="M16" s="135"/>
      <c r="N16" s="295"/>
      <c r="O16" s="135"/>
      <c r="P16" s="135"/>
      <c r="Q16" s="135"/>
      <c r="R16" s="135"/>
      <c r="S16" s="135"/>
      <c r="T16" s="135"/>
      <c r="U16" s="301"/>
      <c r="V16" s="301"/>
      <c r="W16" s="301"/>
      <c r="X16" s="129"/>
    </row>
    <row r="17" spans="1:24" s="2" customFormat="1" ht="24" customHeight="1">
      <c r="A17" s="36">
        <v>10</v>
      </c>
      <c r="B17" s="62" t="s">
        <v>1002</v>
      </c>
      <c r="C17" s="36"/>
      <c r="D17" s="73"/>
      <c r="E17" s="161"/>
      <c r="F17" s="36"/>
      <c r="G17" s="162">
        <v>44466</v>
      </c>
      <c r="H17" s="36" t="s">
        <v>181</v>
      </c>
      <c r="I17" s="251"/>
      <c r="J17" s="36" t="s">
        <v>685</v>
      </c>
      <c r="K17" s="36"/>
      <c r="L17" s="36"/>
      <c r="M17" s="36"/>
      <c r="N17" s="73"/>
      <c r="O17" s="36"/>
      <c r="P17" s="36"/>
      <c r="Q17" s="36"/>
      <c r="R17" s="36"/>
      <c r="S17" s="36"/>
      <c r="T17" s="36"/>
      <c r="U17" s="140"/>
      <c r="V17" s="140"/>
      <c r="W17" s="140"/>
      <c r="X17" s="129"/>
    </row>
    <row r="18" spans="1:24" s="12" customFormat="1" ht="25.5">
      <c r="A18" s="36">
        <v>11</v>
      </c>
      <c r="B18" s="62" t="s">
        <v>1003</v>
      </c>
      <c r="C18" s="36"/>
      <c r="D18" s="36"/>
      <c r="E18" s="77"/>
      <c r="F18" s="160"/>
      <c r="G18" s="119">
        <v>10527.77</v>
      </c>
      <c r="H18" s="36" t="s">
        <v>181</v>
      </c>
      <c r="I18" s="251"/>
      <c r="J18" s="36" t="s">
        <v>1006</v>
      </c>
      <c r="K18" s="36"/>
      <c r="L18" s="36"/>
      <c r="M18" s="36"/>
      <c r="N18" s="73"/>
      <c r="O18" s="36"/>
      <c r="P18" s="36"/>
      <c r="Q18" s="36"/>
      <c r="R18" s="36"/>
      <c r="S18" s="36"/>
      <c r="T18" s="36"/>
      <c r="U18" s="140"/>
      <c r="V18" s="140"/>
      <c r="W18" s="140"/>
      <c r="X18" s="94"/>
    </row>
    <row r="19" spans="1:24" s="12" customFormat="1" ht="25.5">
      <c r="A19" s="36">
        <v>12</v>
      </c>
      <c r="B19" s="62" t="s">
        <v>1004</v>
      </c>
      <c r="C19" s="36"/>
      <c r="D19" s="36"/>
      <c r="E19" s="77"/>
      <c r="F19" s="160"/>
      <c r="G19" s="119">
        <v>2275.98</v>
      </c>
      <c r="H19" s="36" t="s">
        <v>181</v>
      </c>
      <c r="I19" s="251"/>
      <c r="J19" s="36" t="s">
        <v>1006</v>
      </c>
      <c r="K19" s="36"/>
      <c r="L19" s="36"/>
      <c r="M19" s="36"/>
      <c r="N19" s="73"/>
      <c r="O19" s="36"/>
      <c r="P19" s="36"/>
      <c r="Q19" s="36"/>
      <c r="R19" s="36"/>
      <c r="S19" s="36"/>
      <c r="T19" s="36"/>
      <c r="U19" s="140"/>
      <c r="V19" s="140"/>
      <c r="W19" s="140"/>
      <c r="X19" s="94"/>
    </row>
    <row r="20" spans="1:24" s="12" customFormat="1" ht="23.25" customHeight="1">
      <c r="A20" s="36">
        <v>13</v>
      </c>
      <c r="B20" s="62" t="s">
        <v>1005</v>
      </c>
      <c r="C20" s="36"/>
      <c r="D20" s="36"/>
      <c r="E20" s="77"/>
      <c r="F20" s="160"/>
      <c r="G20" s="119">
        <v>3459.87</v>
      </c>
      <c r="H20" s="36" t="s">
        <v>181</v>
      </c>
      <c r="I20" s="253"/>
      <c r="J20" s="36" t="s">
        <v>1006</v>
      </c>
      <c r="K20" s="140"/>
      <c r="L20" s="140"/>
      <c r="M20" s="140"/>
      <c r="N20" s="26"/>
      <c r="O20" s="36" t="s">
        <v>193</v>
      </c>
      <c r="P20" s="36" t="s">
        <v>193</v>
      </c>
      <c r="Q20" s="36" t="s">
        <v>193</v>
      </c>
      <c r="R20" s="36" t="s">
        <v>193</v>
      </c>
      <c r="S20" s="36" t="s">
        <v>193</v>
      </c>
      <c r="T20" s="36" t="s">
        <v>193</v>
      </c>
      <c r="U20" s="94"/>
      <c r="V20" s="94"/>
      <c r="W20" s="94"/>
      <c r="X20" s="94"/>
    </row>
    <row r="21" spans="1:24" ht="12.75" customHeight="1">
      <c r="A21" s="376" t="s">
        <v>9</v>
      </c>
      <c r="B21" s="377"/>
      <c r="C21" s="377"/>
      <c r="D21" s="377"/>
      <c r="E21" s="377"/>
      <c r="F21" s="378"/>
      <c r="G21" s="64">
        <f>SUM(G8:G20)</f>
        <v>9331001.3499999996</v>
      </c>
      <c r="H21" s="5"/>
      <c r="I21" s="232"/>
      <c r="J21" s="5"/>
      <c r="K21" s="5"/>
      <c r="L21" s="5"/>
      <c r="M21" s="5"/>
      <c r="N21" s="5"/>
      <c r="O21" s="5"/>
      <c r="P21" s="5"/>
      <c r="Q21" s="14"/>
      <c r="R21" s="14"/>
      <c r="S21" s="14"/>
      <c r="T21" s="14"/>
      <c r="U21" s="14"/>
      <c r="V21" s="14"/>
      <c r="W21" s="14"/>
      <c r="X21" s="14"/>
    </row>
    <row r="22" spans="1:24" ht="12.75" customHeight="1">
      <c r="A22" s="375" t="s">
        <v>146</v>
      </c>
      <c r="B22" s="375"/>
      <c r="C22" s="375"/>
      <c r="D22" s="375"/>
      <c r="E22" s="375"/>
      <c r="F22" s="375"/>
      <c r="G22" s="375"/>
      <c r="H22" s="29"/>
      <c r="I22" s="230"/>
      <c r="J22" s="27"/>
      <c r="K22" s="27"/>
      <c r="L22" s="27"/>
      <c r="M22" s="27"/>
      <c r="N22" s="27"/>
      <c r="O22" s="27"/>
      <c r="P22" s="27"/>
      <c r="Q22" s="28"/>
      <c r="R22" s="28"/>
      <c r="S22" s="28"/>
      <c r="T22" s="28"/>
      <c r="U22" s="28"/>
      <c r="V22" s="28"/>
      <c r="W22" s="28"/>
      <c r="X22" s="28"/>
    </row>
    <row r="23" spans="1:24" s="2" customFormat="1" ht="24.95" customHeight="1">
      <c r="A23" s="36">
        <v>1</v>
      </c>
      <c r="B23" s="61" t="s">
        <v>168</v>
      </c>
      <c r="C23" s="46" t="s">
        <v>169</v>
      </c>
      <c r="D23" s="46" t="s">
        <v>170</v>
      </c>
      <c r="E23" s="46" t="s">
        <v>88</v>
      </c>
      <c r="F23" s="46">
        <v>1976</v>
      </c>
      <c r="G23" s="63">
        <v>497034.7</v>
      </c>
      <c r="H23" s="36" t="s">
        <v>181</v>
      </c>
      <c r="I23" s="365" t="s">
        <v>182</v>
      </c>
      <c r="J23" s="366" t="s">
        <v>183</v>
      </c>
      <c r="K23" s="46" t="s">
        <v>184</v>
      </c>
      <c r="L23" s="46" t="s">
        <v>185</v>
      </c>
      <c r="M23" s="46" t="s">
        <v>186</v>
      </c>
      <c r="N23" s="5"/>
      <c r="O23" s="46" t="s">
        <v>192</v>
      </c>
      <c r="P23" s="46" t="s">
        <v>192</v>
      </c>
      <c r="Q23" s="46" t="s">
        <v>192</v>
      </c>
      <c r="R23" s="46" t="s">
        <v>192</v>
      </c>
      <c r="S23" s="46" t="s">
        <v>192</v>
      </c>
      <c r="T23" s="46" t="s">
        <v>192</v>
      </c>
      <c r="U23" s="44">
        <v>1326.3</v>
      </c>
      <c r="V23" s="44">
        <v>1</v>
      </c>
      <c r="W23" s="44" t="s">
        <v>88</v>
      </c>
      <c r="X23" s="44" t="s">
        <v>196</v>
      </c>
    </row>
    <row r="24" spans="1:24" s="2" customFormat="1" ht="24.95" customHeight="1">
      <c r="A24" s="36">
        <v>2</v>
      </c>
      <c r="B24" s="61" t="s">
        <v>171</v>
      </c>
      <c r="C24" s="46" t="s">
        <v>169</v>
      </c>
      <c r="D24" s="46" t="s">
        <v>170</v>
      </c>
      <c r="E24" s="46" t="s">
        <v>88</v>
      </c>
      <c r="F24" s="46">
        <v>1976</v>
      </c>
      <c r="G24" s="63">
        <v>528327.80000000005</v>
      </c>
      <c r="H24" s="36" t="s">
        <v>181</v>
      </c>
      <c r="I24" s="365"/>
      <c r="J24" s="366"/>
      <c r="K24" s="46" t="s">
        <v>184</v>
      </c>
      <c r="L24" s="46" t="s">
        <v>185</v>
      </c>
      <c r="M24" s="46" t="s">
        <v>187</v>
      </c>
      <c r="N24" s="5"/>
      <c r="O24" s="46" t="s">
        <v>192</v>
      </c>
      <c r="P24" s="46" t="s">
        <v>192</v>
      </c>
      <c r="Q24" s="46" t="s">
        <v>192</v>
      </c>
      <c r="R24" s="46" t="s">
        <v>192</v>
      </c>
      <c r="S24" s="46" t="s">
        <v>192</v>
      </c>
      <c r="T24" s="46" t="s">
        <v>192</v>
      </c>
      <c r="U24" s="44">
        <v>1110.5999999999999</v>
      </c>
      <c r="V24" s="44">
        <v>1</v>
      </c>
      <c r="W24" s="44" t="s">
        <v>88</v>
      </c>
      <c r="X24" s="44" t="s">
        <v>196</v>
      </c>
    </row>
    <row r="25" spans="1:24" s="2" customFormat="1" ht="24.95" customHeight="1">
      <c r="A25" s="36">
        <v>3</v>
      </c>
      <c r="B25" s="61" t="s">
        <v>172</v>
      </c>
      <c r="C25" s="46" t="s">
        <v>173</v>
      </c>
      <c r="D25" s="46" t="s">
        <v>170</v>
      </c>
      <c r="E25" s="46" t="s">
        <v>88</v>
      </c>
      <c r="F25" s="46">
        <v>1976</v>
      </c>
      <c r="G25" s="63">
        <v>110140.4</v>
      </c>
      <c r="H25" s="36" t="s">
        <v>181</v>
      </c>
      <c r="I25" s="365"/>
      <c r="J25" s="366"/>
      <c r="K25" s="46" t="s">
        <v>184</v>
      </c>
      <c r="L25" s="46" t="s">
        <v>185</v>
      </c>
      <c r="M25" s="46"/>
      <c r="N25" s="5"/>
      <c r="O25" s="46" t="s">
        <v>192</v>
      </c>
      <c r="P25" s="46" t="s">
        <v>192</v>
      </c>
      <c r="Q25" s="46" t="s">
        <v>192</v>
      </c>
      <c r="R25" s="46" t="s">
        <v>192</v>
      </c>
      <c r="S25" s="46" t="s">
        <v>192</v>
      </c>
      <c r="T25" s="46" t="s">
        <v>192</v>
      </c>
      <c r="U25" s="44">
        <v>265.5</v>
      </c>
      <c r="V25" s="44"/>
      <c r="W25" s="44"/>
      <c r="X25" s="44"/>
    </row>
    <row r="26" spans="1:24" s="2" customFormat="1" ht="24.95" customHeight="1">
      <c r="A26" s="36">
        <v>4</v>
      </c>
      <c r="B26" s="61" t="s">
        <v>174</v>
      </c>
      <c r="C26" s="46" t="s">
        <v>173</v>
      </c>
      <c r="D26" s="46" t="s">
        <v>170</v>
      </c>
      <c r="E26" s="46" t="s">
        <v>88</v>
      </c>
      <c r="F26" s="46">
        <v>1976</v>
      </c>
      <c r="G26" s="63">
        <v>23753.1</v>
      </c>
      <c r="H26" s="36" t="s">
        <v>181</v>
      </c>
      <c r="I26" s="365"/>
      <c r="J26" s="366"/>
      <c r="K26" s="46" t="s">
        <v>184</v>
      </c>
      <c r="L26" s="46" t="s">
        <v>185</v>
      </c>
      <c r="M26" s="46" t="s">
        <v>188</v>
      </c>
      <c r="N26" s="5"/>
      <c r="O26" s="46" t="s">
        <v>192</v>
      </c>
      <c r="P26" s="46" t="s">
        <v>192</v>
      </c>
      <c r="Q26" s="46" t="s">
        <v>192</v>
      </c>
      <c r="R26" s="46" t="s">
        <v>192</v>
      </c>
      <c r="S26" s="46" t="s">
        <v>192</v>
      </c>
      <c r="T26" s="46" t="s">
        <v>192</v>
      </c>
      <c r="U26" s="44">
        <v>133.80000000000001</v>
      </c>
      <c r="V26" s="44"/>
      <c r="W26" s="44"/>
      <c r="X26" s="44"/>
    </row>
    <row r="27" spans="1:24" s="2" customFormat="1" ht="29.25" customHeight="1">
      <c r="A27" s="36">
        <v>5</v>
      </c>
      <c r="B27" s="61" t="s">
        <v>308</v>
      </c>
      <c r="C27" s="46" t="s">
        <v>173</v>
      </c>
      <c r="D27" s="46" t="s">
        <v>170</v>
      </c>
      <c r="E27" s="46" t="s">
        <v>88</v>
      </c>
      <c r="F27" s="46">
        <v>1976</v>
      </c>
      <c r="G27" s="63">
        <f>335606.37+66169.81</f>
        <v>401776.18</v>
      </c>
      <c r="H27" s="36" t="s">
        <v>181</v>
      </c>
      <c r="I27" s="365"/>
      <c r="J27" s="366"/>
      <c r="K27" s="46" t="s">
        <v>184</v>
      </c>
      <c r="L27" s="46" t="s">
        <v>185</v>
      </c>
      <c r="M27" s="46" t="s">
        <v>189</v>
      </c>
      <c r="N27" s="5"/>
      <c r="O27" s="46" t="s">
        <v>192</v>
      </c>
      <c r="P27" s="46" t="s">
        <v>192</v>
      </c>
      <c r="Q27" s="46" t="s">
        <v>192</v>
      </c>
      <c r="R27" s="46" t="s">
        <v>192</v>
      </c>
      <c r="S27" s="46" t="s">
        <v>192</v>
      </c>
      <c r="T27" s="46" t="s">
        <v>192</v>
      </c>
      <c r="U27" s="44">
        <v>264.7</v>
      </c>
      <c r="V27" s="44"/>
      <c r="W27" s="44"/>
      <c r="X27" s="44"/>
    </row>
    <row r="28" spans="1:24" s="2" customFormat="1" ht="24.95" customHeight="1">
      <c r="A28" s="36">
        <v>6</v>
      </c>
      <c r="B28" s="61" t="s">
        <v>175</v>
      </c>
      <c r="C28" s="46" t="s">
        <v>173</v>
      </c>
      <c r="D28" s="46" t="s">
        <v>170</v>
      </c>
      <c r="E28" s="46" t="s">
        <v>88</v>
      </c>
      <c r="F28" s="46">
        <v>1976</v>
      </c>
      <c r="G28" s="63">
        <v>14425.5</v>
      </c>
      <c r="H28" s="36" t="s">
        <v>181</v>
      </c>
      <c r="I28" s="365"/>
      <c r="J28" s="366"/>
      <c r="K28" s="46" t="s">
        <v>184</v>
      </c>
      <c r="L28" s="46"/>
      <c r="M28" s="46" t="s">
        <v>190</v>
      </c>
      <c r="N28" s="5"/>
      <c r="O28" s="46" t="s">
        <v>192</v>
      </c>
      <c r="P28" s="46" t="s">
        <v>192</v>
      </c>
      <c r="Q28" s="46" t="s">
        <v>193</v>
      </c>
      <c r="R28" s="46" t="s">
        <v>192</v>
      </c>
      <c r="S28" s="46" t="s">
        <v>194</v>
      </c>
      <c r="T28" s="46" t="s">
        <v>194</v>
      </c>
      <c r="U28" s="44">
        <v>108.4</v>
      </c>
      <c r="V28" s="44"/>
      <c r="W28" s="44"/>
      <c r="X28" s="44"/>
    </row>
    <row r="29" spans="1:24" s="2" customFormat="1" ht="24.95" customHeight="1">
      <c r="A29" s="36">
        <v>7</v>
      </c>
      <c r="B29" s="61" t="s">
        <v>176</v>
      </c>
      <c r="C29" s="46" t="s">
        <v>173</v>
      </c>
      <c r="D29" s="46" t="s">
        <v>170</v>
      </c>
      <c r="E29" s="46" t="s">
        <v>88</v>
      </c>
      <c r="F29" s="46">
        <v>1996</v>
      </c>
      <c r="G29" s="63">
        <v>68039.05</v>
      </c>
      <c r="H29" s="36" t="s">
        <v>181</v>
      </c>
      <c r="I29" s="365"/>
      <c r="J29" s="366"/>
      <c r="K29" s="46" t="s">
        <v>191</v>
      </c>
      <c r="L29" s="46"/>
      <c r="M29" s="46"/>
      <c r="N29" s="5"/>
      <c r="O29" s="46" t="s">
        <v>194</v>
      </c>
      <c r="P29" s="46" t="s">
        <v>194</v>
      </c>
      <c r="Q29" s="46" t="s">
        <v>194</v>
      </c>
      <c r="R29" s="46" t="s">
        <v>194</v>
      </c>
      <c r="S29" s="46" t="s">
        <v>194</v>
      </c>
      <c r="T29" s="46" t="s">
        <v>194</v>
      </c>
      <c r="U29" s="44"/>
      <c r="V29" s="44"/>
      <c r="W29" s="44"/>
      <c r="X29" s="44"/>
    </row>
    <row r="30" spans="1:24" s="2" customFormat="1" ht="24.95" customHeight="1">
      <c r="A30" s="36">
        <v>8</v>
      </c>
      <c r="B30" s="61" t="s">
        <v>177</v>
      </c>
      <c r="C30" s="46" t="s">
        <v>178</v>
      </c>
      <c r="D30" s="46" t="s">
        <v>170</v>
      </c>
      <c r="E30" s="46" t="s">
        <v>88</v>
      </c>
      <c r="F30" s="46">
        <v>1996</v>
      </c>
      <c r="G30" s="63">
        <v>4864.8999999999996</v>
      </c>
      <c r="H30" s="36" t="s">
        <v>181</v>
      </c>
      <c r="I30" s="365"/>
      <c r="J30" s="366"/>
      <c r="K30" s="46"/>
      <c r="L30" s="46"/>
      <c r="M30" s="46"/>
      <c r="N30" s="5"/>
      <c r="O30" s="46" t="s">
        <v>194</v>
      </c>
      <c r="P30" s="46" t="s">
        <v>194</v>
      </c>
      <c r="Q30" s="46" t="s">
        <v>194</v>
      </c>
      <c r="R30" s="46" t="s">
        <v>194</v>
      </c>
      <c r="S30" s="46" t="s">
        <v>194</v>
      </c>
      <c r="T30" s="46" t="s">
        <v>194</v>
      </c>
      <c r="U30" s="44">
        <v>248</v>
      </c>
      <c r="V30" s="44"/>
      <c r="W30" s="44"/>
      <c r="X30" s="44"/>
    </row>
    <row r="31" spans="1:24" s="2" customFormat="1" ht="24.95" customHeight="1">
      <c r="A31" s="36">
        <v>9</v>
      </c>
      <c r="B31" s="61" t="s">
        <v>179</v>
      </c>
      <c r="C31" s="46" t="s">
        <v>173</v>
      </c>
      <c r="D31" s="46" t="s">
        <v>170</v>
      </c>
      <c r="E31" s="46" t="s">
        <v>88</v>
      </c>
      <c r="F31" s="46">
        <v>2006</v>
      </c>
      <c r="G31" s="63">
        <v>14000</v>
      </c>
      <c r="H31" s="36" t="s">
        <v>181</v>
      </c>
      <c r="I31" s="365"/>
      <c r="J31" s="366"/>
      <c r="K31" s="46"/>
      <c r="L31" s="46"/>
      <c r="M31" s="46"/>
      <c r="N31" s="5"/>
      <c r="O31" s="46" t="s">
        <v>192</v>
      </c>
      <c r="P31" s="46" t="s">
        <v>195</v>
      </c>
      <c r="Q31" s="46" t="s">
        <v>194</v>
      </c>
      <c r="R31" s="46" t="s">
        <v>194</v>
      </c>
      <c r="S31" s="46" t="s">
        <v>194</v>
      </c>
      <c r="T31" s="46" t="s">
        <v>194</v>
      </c>
      <c r="U31" s="44">
        <v>61.09</v>
      </c>
      <c r="V31" s="44"/>
      <c r="W31" s="44"/>
      <c r="X31" s="44"/>
    </row>
    <row r="32" spans="1:24" s="2" customFormat="1" ht="24.95" customHeight="1">
      <c r="A32" s="36">
        <v>10</v>
      </c>
      <c r="B32" s="61" t="s">
        <v>180</v>
      </c>
      <c r="C32" s="46" t="s">
        <v>173</v>
      </c>
      <c r="D32" s="46" t="s">
        <v>170</v>
      </c>
      <c r="E32" s="46" t="s">
        <v>88</v>
      </c>
      <c r="F32" s="46">
        <v>2016</v>
      </c>
      <c r="G32" s="63">
        <v>205602.74</v>
      </c>
      <c r="H32" s="36" t="s">
        <v>181</v>
      </c>
      <c r="I32" s="365"/>
      <c r="J32" s="366"/>
      <c r="K32" s="46"/>
      <c r="L32" s="46"/>
      <c r="M32" s="46"/>
      <c r="N32" s="5"/>
      <c r="O32" s="46" t="s">
        <v>194</v>
      </c>
      <c r="P32" s="46" t="s">
        <v>194</v>
      </c>
      <c r="Q32" s="46" t="s">
        <v>194</v>
      </c>
      <c r="R32" s="46" t="s">
        <v>194</v>
      </c>
      <c r="S32" s="46" t="s">
        <v>194</v>
      </c>
      <c r="T32" s="46" t="s">
        <v>194</v>
      </c>
      <c r="U32" s="44"/>
      <c r="V32" s="44"/>
      <c r="W32" s="44"/>
      <c r="X32" s="44"/>
    </row>
    <row r="33" spans="1:24" s="2" customFormat="1" ht="24.95" customHeight="1">
      <c r="A33" s="36">
        <v>11</v>
      </c>
      <c r="B33" s="61" t="s">
        <v>176</v>
      </c>
      <c r="C33" s="46" t="s">
        <v>173</v>
      </c>
      <c r="D33" s="46" t="s">
        <v>170</v>
      </c>
      <c r="E33" s="46" t="s">
        <v>88</v>
      </c>
      <c r="F33" s="46">
        <v>2017</v>
      </c>
      <c r="G33" s="63">
        <v>40000</v>
      </c>
      <c r="H33" s="36" t="s">
        <v>181</v>
      </c>
      <c r="I33" s="365"/>
      <c r="J33" s="366"/>
      <c r="K33" s="46" t="s">
        <v>191</v>
      </c>
      <c r="L33" s="46"/>
      <c r="M33" s="46"/>
      <c r="N33" s="5"/>
      <c r="O33" s="46" t="s">
        <v>194</v>
      </c>
      <c r="P33" s="46" t="s">
        <v>194</v>
      </c>
      <c r="Q33" s="46" t="s">
        <v>194</v>
      </c>
      <c r="R33" s="46" t="s">
        <v>194</v>
      </c>
      <c r="S33" s="46" t="s">
        <v>194</v>
      </c>
      <c r="T33" s="46" t="s">
        <v>194</v>
      </c>
      <c r="U33" s="44"/>
      <c r="V33" s="44"/>
      <c r="W33" s="44"/>
      <c r="X33" s="44"/>
    </row>
    <row r="34" spans="1:24" ht="12.75" customHeight="1">
      <c r="A34" s="376" t="s">
        <v>9</v>
      </c>
      <c r="B34" s="377"/>
      <c r="C34" s="377"/>
      <c r="D34" s="377"/>
      <c r="E34" s="377"/>
      <c r="F34" s="378"/>
      <c r="G34" s="64">
        <f>SUM(G23:G33)</f>
        <v>1907964.3699999999</v>
      </c>
      <c r="H34" s="5"/>
      <c r="I34" s="232"/>
      <c r="J34" s="5"/>
      <c r="K34" s="5"/>
      <c r="L34" s="5"/>
      <c r="M34" s="5"/>
      <c r="N34" s="5"/>
      <c r="O34" s="5"/>
      <c r="P34" s="5"/>
      <c r="Q34" s="14"/>
      <c r="R34" s="14"/>
      <c r="S34" s="14"/>
      <c r="T34" s="14"/>
      <c r="U34" s="14"/>
      <c r="V34" s="14"/>
      <c r="W34" s="14"/>
      <c r="X34" s="14"/>
    </row>
    <row r="35" spans="1:24" ht="12.75" customHeight="1">
      <c r="A35" s="375" t="s">
        <v>149</v>
      </c>
      <c r="B35" s="375"/>
      <c r="C35" s="375"/>
      <c r="D35" s="375"/>
      <c r="E35" s="375"/>
      <c r="F35" s="375"/>
      <c r="G35" s="375"/>
      <c r="H35" s="29"/>
      <c r="I35" s="230"/>
      <c r="J35" s="27"/>
      <c r="K35" s="27"/>
      <c r="L35" s="27"/>
      <c r="M35" s="27"/>
      <c r="N35" s="27"/>
      <c r="O35" s="27"/>
      <c r="P35" s="27"/>
      <c r="Q35" s="28"/>
      <c r="R35" s="28"/>
      <c r="S35" s="28"/>
      <c r="T35" s="28"/>
      <c r="U35" s="28"/>
      <c r="V35" s="28"/>
      <c r="W35" s="28"/>
      <c r="X35" s="28"/>
    </row>
    <row r="36" spans="1:24" ht="108.75" customHeight="1">
      <c r="A36" s="36">
        <v>1</v>
      </c>
      <c r="B36" s="66" t="s">
        <v>306</v>
      </c>
      <c r="C36" s="68" t="s">
        <v>207</v>
      </c>
      <c r="D36" s="68" t="s">
        <v>204</v>
      </c>
      <c r="E36" s="68" t="s">
        <v>205</v>
      </c>
      <c r="F36" s="68">
        <v>1979</v>
      </c>
      <c r="G36" s="70">
        <f>3041874.87+158928.86</f>
        <v>3200803.73</v>
      </c>
      <c r="H36" s="36" t="s">
        <v>181</v>
      </c>
      <c r="I36" s="245" t="s">
        <v>211</v>
      </c>
      <c r="J36" s="68" t="s">
        <v>212</v>
      </c>
      <c r="K36" s="68" t="s">
        <v>213</v>
      </c>
      <c r="L36" s="68" t="s">
        <v>214</v>
      </c>
      <c r="M36" s="68" t="s">
        <v>1365</v>
      </c>
      <c r="N36" s="5"/>
      <c r="O36" s="144" t="s">
        <v>215</v>
      </c>
      <c r="P36" s="144" t="s">
        <v>215</v>
      </c>
      <c r="Q36" s="144" t="s">
        <v>215</v>
      </c>
      <c r="R36" s="144" t="s">
        <v>215</v>
      </c>
      <c r="S36" s="144" t="s">
        <v>215</v>
      </c>
      <c r="T36" s="144" t="s">
        <v>215</v>
      </c>
      <c r="U36" s="68">
        <v>2999</v>
      </c>
      <c r="V36" s="68">
        <v>4</v>
      </c>
      <c r="W36" s="68" t="s">
        <v>216</v>
      </c>
      <c r="X36" s="68" t="s">
        <v>217</v>
      </c>
    </row>
    <row r="37" spans="1:24" ht="20.100000000000001" customHeight="1">
      <c r="A37" s="36">
        <v>2</v>
      </c>
      <c r="B37" s="67" t="s">
        <v>208</v>
      </c>
      <c r="C37" s="69"/>
      <c r="D37" s="69" t="s">
        <v>204</v>
      </c>
      <c r="E37" s="69" t="s">
        <v>205</v>
      </c>
      <c r="F37" s="69">
        <v>1993</v>
      </c>
      <c r="G37" s="71">
        <v>41834.339999999997</v>
      </c>
      <c r="H37" s="36" t="s">
        <v>181</v>
      </c>
      <c r="I37" s="232"/>
      <c r="J37" s="5"/>
      <c r="K37" s="5"/>
      <c r="L37" s="5"/>
      <c r="M37" s="5"/>
      <c r="N37" s="5"/>
      <c r="O37" s="5"/>
      <c r="P37" s="5"/>
      <c r="Q37" s="14"/>
      <c r="R37" s="14"/>
      <c r="S37" s="14"/>
      <c r="T37" s="14"/>
      <c r="U37" s="14"/>
      <c r="V37" s="14"/>
      <c r="W37" s="14"/>
      <c r="X37" s="14"/>
    </row>
    <row r="38" spans="1:24" ht="20.100000000000001" customHeight="1">
      <c r="A38" s="36">
        <v>3</v>
      </c>
      <c r="B38" s="67" t="s">
        <v>209</v>
      </c>
      <c r="C38" s="69"/>
      <c r="D38" s="69" t="s">
        <v>204</v>
      </c>
      <c r="E38" s="69" t="s">
        <v>205</v>
      </c>
      <c r="F38" s="69">
        <v>1992</v>
      </c>
      <c r="G38" s="71">
        <v>2341.12</v>
      </c>
      <c r="H38" s="36" t="s">
        <v>181</v>
      </c>
      <c r="I38" s="232"/>
      <c r="J38" s="5"/>
      <c r="K38" s="5"/>
      <c r="L38" s="5"/>
      <c r="M38" s="5"/>
      <c r="N38" s="5"/>
      <c r="O38" s="5"/>
      <c r="P38" s="5"/>
      <c r="Q38" s="14"/>
      <c r="R38" s="14"/>
      <c r="S38" s="14"/>
      <c r="T38" s="14"/>
      <c r="U38" s="14"/>
      <c r="V38" s="14"/>
      <c r="W38" s="14"/>
      <c r="X38" s="14"/>
    </row>
    <row r="39" spans="1:24" ht="20.100000000000001" customHeight="1">
      <c r="A39" s="36">
        <v>4</v>
      </c>
      <c r="B39" s="67" t="s">
        <v>210</v>
      </c>
      <c r="C39" s="69"/>
      <c r="D39" s="69" t="s">
        <v>204</v>
      </c>
      <c r="E39" s="69" t="s">
        <v>205</v>
      </c>
      <c r="F39" s="69">
        <v>2014</v>
      </c>
      <c r="G39" s="210">
        <v>528465.17000000004</v>
      </c>
      <c r="H39" s="36" t="s">
        <v>181</v>
      </c>
      <c r="I39" s="232"/>
      <c r="J39" s="5"/>
      <c r="K39" s="5"/>
      <c r="L39" s="5"/>
      <c r="M39" s="5"/>
      <c r="N39" s="5"/>
      <c r="O39" s="5"/>
      <c r="P39" s="5"/>
      <c r="Q39" s="14"/>
      <c r="R39" s="14"/>
      <c r="S39" s="14"/>
      <c r="T39" s="14"/>
      <c r="U39" s="14"/>
      <c r="V39" s="14"/>
      <c r="W39" s="14"/>
      <c r="X39" s="14"/>
    </row>
    <row r="40" spans="1:24" ht="12.75" customHeight="1">
      <c r="A40" s="376" t="s">
        <v>9</v>
      </c>
      <c r="B40" s="377"/>
      <c r="C40" s="377"/>
      <c r="D40" s="377"/>
      <c r="E40" s="377"/>
      <c r="F40" s="378"/>
      <c r="G40" s="64">
        <f>SUM(G36:G39)</f>
        <v>3773444.36</v>
      </c>
      <c r="H40" s="5"/>
      <c r="I40" s="232"/>
      <c r="J40" s="5"/>
      <c r="K40" s="5"/>
      <c r="L40" s="5"/>
      <c r="M40" s="5"/>
      <c r="N40" s="5"/>
      <c r="O40" s="5"/>
      <c r="P40" s="5"/>
      <c r="Q40" s="14"/>
      <c r="R40" s="14"/>
      <c r="S40" s="14"/>
      <c r="T40" s="14"/>
      <c r="U40" s="14"/>
      <c r="V40" s="14"/>
      <c r="W40" s="14"/>
      <c r="X40" s="14"/>
    </row>
    <row r="41" spans="1:24" ht="12.75" customHeight="1">
      <c r="A41" s="375" t="s">
        <v>150</v>
      </c>
      <c r="B41" s="375"/>
      <c r="C41" s="375"/>
      <c r="D41" s="375"/>
      <c r="E41" s="375"/>
      <c r="F41" s="375"/>
      <c r="G41" s="375"/>
      <c r="H41" s="29"/>
      <c r="I41" s="230"/>
      <c r="J41" s="27"/>
      <c r="K41" s="27"/>
      <c r="L41" s="27"/>
      <c r="M41" s="27"/>
      <c r="N41" s="27"/>
      <c r="O41" s="27"/>
      <c r="P41" s="27"/>
      <c r="Q41" s="28"/>
      <c r="R41" s="28"/>
      <c r="S41" s="28"/>
      <c r="T41" s="28"/>
      <c r="U41" s="28"/>
      <c r="V41" s="28"/>
      <c r="W41" s="28"/>
      <c r="X41" s="28"/>
    </row>
    <row r="42" spans="1:24" ht="98.25" customHeight="1">
      <c r="A42" s="36">
        <v>1</v>
      </c>
      <c r="B42" s="72" t="s">
        <v>307</v>
      </c>
      <c r="C42" s="77" t="s">
        <v>238</v>
      </c>
      <c r="D42" s="77" t="s">
        <v>170</v>
      </c>
      <c r="E42" s="77" t="s">
        <v>88</v>
      </c>
      <c r="F42" s="77">
        <v>1969</v>
      </c>
      <c r="G42" s="74">
        <f>2208580.87+110361.52</f>
        <v>2318942.39</v>
      </c>
      <c r="H42" s="36" t="s">
        <v>181</v>
      </c>
      <c r="I42" s="234"/>
      <c r="J42" s="77" t="s">
        <v>241</v>
      </c>
      <c r="K42" s="77" t="s">
        <v>243</v>
      </c>
      <c r="L42" s="77" t="s">
        <v>244</v>
      </c>
      <c r="M42" s="77" t="s">
        <v>245</v>
      </c>
      <c r="N42" s="77" t="s">
        <v>838</v>
      </c>
      <c r="O42" s="77" t="s">
        <v>215</v>
      </c>
      <c r="P42" s="77" t="s">
        <v>195</v>
      </c>
      <c r="Q42" s="77" t="s">
        <v>195</v>
      </c>
      <c r="R42" s="77" t="s">
        <v>246</v>
      </c>
      <c r="S42" s="77" t="s">
        <v>195</v>
      </c>
      <c r="T42" s="77" t="s">
        <v>195</v>
      </c>
      <c r="U42" s="78">
        <v>2474.04</v>
      </c>
      <c r="V42" s="78" t="s">
        <v>247</v>
      </c>
      <c r="W42" s="78" t="s">
        <v>170</v>
      </c>
      <c r="X42" s="78" t="s">
        <v>170</v>
      </c>
    </row>
    <row r="43" spans="1:24">
      <c r="A43" s="36">
        <v>2</v>
      </c>
      <c r="B43" s="73" t="s">
        <v>239</v>
      </c>
      <c r="C43" s="36" t="s">
        <v>240</v>
      </c>
      <c r="D43" s="36" t="s">
        <v>170</v>
      </c>
      <c r="E43" s="36" t="s">
        <v>88</v>
      </c>
      <c r="F43" s="36">
        <v>1992</v>
      </c>
      <c r="G43" s="75">
        <v>14096.16</v>
      </c>
      <c r="H43" s="36" t="s">
        <v>181</v>
      </c>
      <c r="I43" s="235"/>
      <c r="J43" s="36" t="s">
        <v>242</v>
      </c>
      <c r="K43" s="36"/>
      <c r="L43" s="36"/>
      <c r="M43" s="36"/>
      <c r="N43" s="5"/>
      <c r="O43" s="5"/>
      <c r="P43" s="5"/>
      <c r="Q43" s="14"/>
      <c r="R43" s="14"/>
      <c r="S43" s="14"/>
      <c r="T43" s="14"/>
      <c r="U43" s="14"/>
      <c r="V43" s="14"/>
      <c r="W43" s="14"/>
      <c r="X43" s="14"/>
    </row>
    <row r="44" spans="1:24" s="2" customFormat="1">
      <c r="A44" s="371" t="s">
        <v>9</v>
      </c>
      <c r="B44" s="371"/>
      <c r="C44" s="371"/>
      <c r="D44" s="371"/>
      <c r="E44" s="371"/>
      <c r="F44" s="371"/>
      <c r="G44" s="76">
        <f>SUM(G42:G43)</f>
        <v>2333038.5500000003</v>
      </c>
      <c r="H44" s="5"/>
      <c r="I44" s="232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2.75" customHeight="1">
      <c r="A45" s="375" t="s">
        <v>151</v>
      </c>
      <c r="B45" s="375"/>
      <c r="C45" s="375"/>
      <c r="D45" s="375"/>
      <c r="E45" s="375"/>
      <c r="F45" s="375"/>
      <c r="G45" s="375"/>
      <c r="H45" s="24"/>
      <c r="I45" s="230"/>
      <c r="J45" s="92"/>
      <c r="K45" s="27"/>
      <c r="L45" s="27"/>
      <c r="M45" s="27"/>
      <c r="N45" s="27"/>
      <c r="O45" s="27"/>
      <c r="P45" s="27"/>
      <c r="Q45" s="28"/>
      <c r="R45" s="28"/>
      <c r="S45" s="28"/>
      <c r="T45" s="28"/>
      <c r="U45" s="28"/>
      <c r="V45" s="28"/>
      <c r="W45" s="28"/>
      <c r="X45" s="28"/>
    </row>
    <row r="46" spans="1:24" s="12" customFormat="1" ht="76.5">
      <c r="A46" s="36">
        <v>1</v>
      </c>
      <c r="B46" s="72" t="s">
        <v>261</v>
      </c>
      <c r="C46" s="77" t="s">
        <v>336</v>
      </c>
      <c r="D46" s="77" t="s">
        <v>170</v>
      </c>
      <c r="E46" s="77" t="s">
        <v>170</v>
      </c>
      <c r="F46" s="77">
        <v>1912</v>
      </c>
      <c r="G46" s="117">
        <v>8851696.6699999999</v>
      </c>
      <c r="H46" s="36" t="s">
        <v>181</v>
      </c>
      <c r="I46" s="91" t="s">
        <v>339</v>
      </c>
      <c r="J46" s="367" t="s">
        <v>341</v>
      </c>
      <c r="K46" s="77" t="s">
        <v>342</v>
      </c>
      <c r="L46" s="77" t="s">
        <v>343</v>
      </c>
      <c r="M46" s="77" t="s">
        <v>344</v>
      </c>
      <c r="N46" s="5"/>
      <c r="O46" s="77" t="s">
        <v>347</v>
      </c>
      <c r="P46" s="77" t="s">
        <v>348</v>
      </c>
      <c r="Q46" s="77" t="s">
        <v>347</v>
      </c>
      <c r="R46" s="77" t="s">
        <v>348</v>
      </c>
      <c r="S46" s="77" t="s">
        <v>348</v>
      </c>
      <c r="T46" s="77" t="s">
        <v>347</v>
      </c>
      <c r="U46" s="78">
        <v>3867</v>
      </c>
      <c r="V46" s="78">
        <v>4</v>
      </c>
      <c r="W46" s="93" t="s">
        <v>170</v>
      </c>
      <c r="X46" s="78" t="s">
        <v>170</v>
      </c>
    </row>
    <row r="47" spans="1:24" s="12" customFormat="1" ht="178.5">
      <c r="A47" s="36">
        <v>2</v>
      </c>
      <c r="B47" s="73" t="s">
        <v>262</v>
      </c>
      <c r="C47" s="36" t="s">
        <v>336</v>
      </c>
      <c r="D47" s="36" t="s">
        <v>170</v>
      </c>
      <c r="E47" s="36" t="s">
        <v>88</v>
      </c>
      <c r="F47" s="36">
        <v>1964</v>
      </c>
      <c r="G47" s="88">
        <v>1168195.0900000001</v>
      </c>
      <c r="H47" s="36" t="s">
        <v>181</v>
      </c>
      <c r="I47" s="251" t="s">
        <v>340</v>
      </c>
      <c r="J47" s="368"/>
      <c r="K47" s="36" t="s">
        <v>342</v>
      </c>
      <c r="L47" s="36" t="s">
        <v>345</v>
      </c>
      <c r="M47" s="36" t="s">
        <v>346</v>
      </c>
      <c r="N47" s="5"/>
      <c r="O47" s="36" t="s">
        <v>348</v>
      </c>
      <c r="P47" s="36" t="s">
        <v>347</v>
      </c>
      <c r="Q47" s="36" t="s">
        <v>348</v>
      </c>
      <c r="R47" s="36" t="s">
        <v>348</v>
      </c>
      <c r="S47" s="36"/>
      <c r="T47" s="36" t="s">
        <v>347</v>
      </c>
      <c r="U47" s="94">
        <v>788</v>
      </c>
      <c r="V47" s="94">
        <v>2</v>
      </c>
      <c r="W47" s="94" t="s">
        <v>170</v>
      </c>
      <c r="X47" s="26"/>
    </row>
    <row r="48" spans="1:24" s="12" customFormat="1">
      <c r="A48" s="36">
        <v>3</v>
      </c>
      <c r="B48" s="73" t="s">
        <v>263</v>
      </c>
      <c r="C48" s="36" t="s">
        <v>337</v>
      </c>
      <c r="D48" s="36" t="s">
        <v>170</v>
      </c>
      <c r="E48" s="36" t="s">
        <v>88</v>
      </c>
      <c r="F48" s="36">
        <v>2021</v>
      </c>
      <c r="G48" s="88">
        <v>620500.99</v>
      </c>
      <c r="H48" s="36" t="s">
        <v>181</v>
      </c>
      <c r="I48" s="231"/>
      <c r="J48" s="368"/>
      <c r="K48" s="73"/>
      <c r="L48" s="73"/>
      <c r="M48" s="73"/>
      <c r="N48" s="5"/>
      <c r="O48" s="73"/>
      <c r="P48" s="73"/>
      <c r="Q48" s="73"/>
      <c r="R48" s="73"/>
      <c r="S48" s="73"/>
      <c r="T48" s="73"/>
      <c r="U48" s="26"/>
      <c r="V48" s="26"/>
      <c r="W48" s="26"/>
      <c r="X48" s="26"/>
    </row>
    <row r="49" spans="1:24" s="12" customFormat="1" ht="76.5">
      <c r="A49" s="36">
        <v>4</v>
      </c>
      <c r="B49" s="62" t="s">
        <v>264</v>
      </c>
      <c r="C49" s="36" t="s">
        <v>338</v>
      </c>
      <c r="D49" s="36" t="s">
        <v>170</v>
      </c>
      <c r="E49" s="36" t="s">
        <v>88</v>
      </c>
      <c r="F49" s="36">
        <v>2021</v>
      </c>
      <c r="G49" s="88">
        <v>1745480.77</v>
      </c>
      <c r="H49" s="36" t="s">
        <v>181</v>
      </c>
      <c r="I49" s="231"/>
      <c r="J49" s="368"/>
      <c r="K49" s="73"/>
      <c r="L49" s="73"/>
      <c r="M49" s="73"/>
      <c r="N49" s="5"/>
      <c r="O49" s="73"/>
      <c r="P49" s="73"/>
      <c r="Q49" s="73"/>
      <c r="R49" s="73"/>
      <c r="S49" s="73"/>
      <c r="T49" s="73"/>
      <c r="U49" s="26"/>
      <c r="V49" s="26"/>
      <c r="W49" s="26"/>
      <c r="X49" s="26"/>
    </row>
    <row r="50" spans="1:24" s="12" customFormat="1" ht="38.25">
      <c r="A50" s="36">
        <v>5</v>
      </c>
      <c r="B50" s="62" t="s">
        <v>265</v>
      </c>
      <c r="C50" s="36" t="s">
        <v>338</v>
      </c>
      <c r="D50" s="36" t="s">
        <v>170</v>
      </c>
      <c r="E50" s="36" t="s">
        <v>88</v>
      </c>
      <c r="F50" s="36">
        <v>2021</v>
      </c>
      <c r="G50" s="88">
        <v>398733.38</v>
      </c>
      <c r="H50" s="36" t="s">
        <v>181</v>
      </c>
      <c r="I50" s="231"/>
      <c r="J50" s="368"/>
      <c r="K50" s="73"/>
      <c r="L50" s="73"/>
      <c r="M50" s="73"/>
      <c r="N50" s="5"/>
      <c r="O50" s="73"/>
      <c r="P50" s="73"/>
      <c r="Q50" s="73"/>
      <c r="R50" s="73"/>
      <c r="S50" s="73"/>
      <c r="T50" s="73"/>
      <c r="U50" s="26"/>
      <c r="V50" s="26"/>
      <c r="W50" s="26"/>
      <c r="X50" s="26"/>
    </row>
    <row r="51" spans="1:24" s="12" customFormat="1">
      <c r="A51" s="87">
        <v>6</v>
      </c>
      <c r="B51" s="62" t="s">
        <v>266</v>
      </c>
      <c r="C51" s="36"/>
      <c r="D51" s="36"/>
      <c r="E51" s="36"/>
      <c r="F51" s="36">
        <v>2021</v>
      </c>
      <c r="G51" s="88">
        <v>43146.36</v>
      </c>
      <c r="H51" s="36" t="s">
        <v>181</v>
      </c>
      <c r="I51" s="231"/>
      <c r="J51" s="368"/>
      <c r="K51" s="73"/>
      <c r="L51" s="73"/>
      <c r="M51" s="73"/>
      <c r="N51" s="5"/>
      <c r="O51" s="73"/>
      <c r="P51" s="73"/>
      <c r="Q51" s="73"/>
      <c r="R51" s="73"/>
      <c r="S51" s="73"/>
      <c r="T51" s="73"/>
      <c r="U51" s="26"/>
      <c r="V51" s="26"/>
      <c r="W51" s="26"/>
      <c r="X51" s="26"/>
    </row>
    <row r="52" spans="1:24" s="12" customFormat="1">
      <c r="A52" s="87">
        <v>7</v>
      </c>
      <c r="B52" s="62" t="s">
        <v>267</v>
      </c>
      <c r="C52" s="36"/>
      <c r="D52" s="36" t="s">
        <v>170</v>
      </c>
      <c r="E52" s="36" t="s">
        <v>88</v>
      </c>
      <c r="F52" s="36">
        <v>2021</v>
      </c>
      <c r="G52" s="88">
        <v>446563.39</v>
      </c>
      <c r="H52" s="36" t="s">
        <v>181</v>
      </c>
      <c r="I52" s="231"/>
      <c r="J52" s="368"/>
      <c r="K52" s="73"/>
      <c r="L52" s="73"/>
      <c r="M52" s="73"/>
      <c r="N52" s="5"/>
      <c r="O52" s="73"/>
      <c r="P52" s="73"/>
      <c r="Q52" s="73"/>
      <c r="R52" s="73"/>
      <c r="S52" s="73"/>
      <c r="T52" s="73"/>
      <c r="U52" s="26"/>
      <c r="V52" s="26"/>
      <c r="W52" s="26"/>
      <c r="X52" s="26"/>
    </row>
    <row r="53" spans="1:24" s="12" customFormat="1" ht="25.5">
      <c r="A53" s="87">
        <v>8</v>
      </c>
      <c r="B53" s="85" t="s">
        <v>268</v>
      </c>
      <c r="C53" s="36"/>
      <c r="D53" s="36"/>
      <c r="E53" s="36"/>
      <c r="F53" s="36">
        <v>2021</v>
      </c>
      <c r="G53" s="88">
        <v>68944.52</v>
      </c>
      <c r="H53" s="36" t="s">
        <v>181</v>
      </c>
      <c r="I53" s="231"/>
      <c r="J53" s="368"/>
      <c r="K53" s="73"/>
      <c r="L53" s="73"/>
      <c r="M53" s="73"/>
      <c r="N53" s="5"/>
      <c r="O53" s="73"/>
      <c r="P53" s="73"/>
      <c r="Q53" s="73"/>
      <c r="R53" s="73"/>
      <c r="S53" s="73"/>
      <c r="T53" s="73"/>
      <c r="U53" s="26"/>
      <c r="V53" s="26"/>
      <c r="W53" s="26"/>
      <c r="X53" s="26"/>
    </row>
    <row r="54" spans="1:24" s="12" customFormat="1" ht="25.5">
      <c r="A54" s="87">
        <v>9</v>
      </c>
      <c r="B54" s="62" t="s">
        <v>269</v>
      </c>
      <c r="C54" s="36"/>
      <c r="D54" s="36"/>
      <c r="E54" s="36"/>
      <c r="F54" s="36">
        <v>2021</v>
      </c>
      <c r="G54" s="88">
        <v>61610.3</v>
      </c>
      <c r="H54" s="36" t="s">
        <v>181</v>
      </c>
      <c r="I54" s="231"/>
      <c r="J54" s="368"/>
      <c r="K54" s="73"/>
      <c r="L54" s="73"/>
      <c r="M54" s="73"/>
      <c r="N54" s="5"/>
      <c r="O54" s="73"/>
      <c r="P54" s="73"/>
      <c r="Q54" s="73"/>
      <c r="R54" s="73"/>
      <c r="S54" s="73"/>
      <c r="T54" s="73"/>
      <c r="U54" s="26"/>
      <c r="V54" s="26"/>
      <c r="W54" s="26"/>
      <c r="X54" s="26"/>
    </row>
    <row r="55" spans="1:24" s="12" customFormat="1">
      <c r="A55" s="87">
        <v>10</v>
      </c>
      <c r="B55" s="62" t="s">
        <v>270</v>
      </c>
      <c r="C55" s="36"/>
      <c r="D55" s="36" t="s">
        <v>170</v>
      </c>
      <c r="E55" s="36" t="s">
        <v>88</v>
      </c>
      <c r="F55" s="36">
        <v>2010</v>
      </c>
      <c r="G55" s="88">
        <v>7930</v>
      </c>
      <c r="H55" s="36" t="s">
        <v>181</v>
      </c>
      <c r="I55" s="231"/>
      <c r="J55" s="368"/>
      <c r="K55" s="73"/>
      <c r="L55" s="73"/>
      <c r="M55" s="73"/>
      <c r="N55" s="5"/>
      <c r="O55" s="5"/>
      <c r="P55" s="5"/>
      <c r="Q55" s="26"/>
      <c r="R55" s="26"/>
      <c r="S55" s="26"/>
      <c r="T55" s="26"/>
      <c r="U55" s="26"/>
      <c r="V55" s="26"/>
      <c r="W55" s="26"/>
      <c r="X55" s="26"/>
    </row>
    <row r="56" spans="1:24" ht="14.25" customHeight="1">
      <c r="A56" s="376" t="s">
        <v>9</v>
      </c>
      <c r="B56" s="377"/>
      <c r="C56" s="377"/>
      <c r="D56" s="377"/>
      <c r="E56" s="377"/>
      <c r="F56" s="378"/>
      <c r="G56" s="89">
        <f>SUM(G46:G55)</f>
        <v>13412801.470000001</v>
      </c>
      <c r="H56" s="5"/>
      <c r="I56" s="232"/>
      <c r="J56" s="5"/>
      <c r="K56" s="5"/>
      <c r="L56" s="5"/>
      <c r="M56" s="5"/>
      <c r="N56" s="5"/>
      <c r="O56" s="5"/>
      <c r="P56" s="5"/>
      <c r="Q56" s="14"/>
      <c r="R56" s="14"/>
      <c r="S56" s="14"/>
      <c r="T56" s="14"/>
      <c r="U56" s="14"/>
      <c r="V56" s="14"/>
      <c r="W56" s="14"/>
      <c r="X56" s="14"/>
    </row>
    <row r="57" spans="1:24" ht="14.25" customHeight="1">
      <c r="A57" s="379" t="s">
        <v>763</v>
      </c>
      <c r="B57" s="379"/>
      <c r="C57" s="379"/>
      <c r="D57" s="379"/>
      <c r="E57" s="379"/>
      <c r="F57" s="379"/>
      <c r="G57" s="379"/>
      <c r="H57" s="30"/>
      <c r="I57" s="230"/>
      <c r="J57" s="27"/>
      <c r="K57" s="27"/>
      <c r="L57" s="27"/>
      <c r="M57" s="27"/>
      <c r="N57" s="27"/>
      <c r="O57" s="27"/>
      <c r="P57" s="27"/>
      <c r="Q57" s="28"/>
      <c r="R57" s="28"/>
      <c r="S57" s="28"/>
      <c r="T57" s="28"/>
      <c r="U57" s="28"/>
      <c r="V57" s="28"/>
      <c r="W57" s="28"/>
      <c r="X57" s="28"/>
    </row>
    <row r="58" spans="1:24" s="12" customFormat="1" ht="204" customHeight="1">
      <c r="A58" s="36">
        <v>1</v>
      </c>
      <c r="B58" s="115" t="s">
        <v>680</v>
      </c>
      <c r="C58" s="77" t="s">
        <v>1352</v>
      </c>
      <c r="D58" s="77" t="s">
        <v>380</v>
      </c>
      <c r="E58" s="77" t="s">
        <v>87</v>
      </c>
      <c r="F58" s="77" t="s">
        <v>381</v>
      </c>
      <c r="G58" s="95">
        <v>847778.39</v>
      </c>
      <c r="H58" s="36" t="s">
        <v>181</v>
      </c>
      <c r="I58" s="233" t="s">
        <v>382</v>
      </c>
      <c r="J58" s="77" t="s">
        <v>383</v>
      </c>
      <c r="K58" s="77" t="s">
        <v>384</v>
      </c>
      <c r="L58" s="77" t="s">
        <v>385</v>
      </c>
      <c r="M58" s="77" t="s">
        <v>386</v>
      </c>
      <c r="N58" s="77" t="s">
        <v>870</v>
      </c>
      <c r="O58" s="77" t="s">
        <v>387</v>
      </c>
      <c r="P58" s="77" t="s">
        <v>246</v>
      </c>
      <c r="Q58" s="77" t="s">
        <v>195</v>
      </c>
      <c r="R58" s="77" t="s">
        <v>246</v>
      </c>
      <c r="S58" s="77" t="s">
        <v>193</v>
      </c>
      <c r="T58" s="77" t="s">
        <v>195</v>
      </c>
      <c r="U58" s="78">
        <v>458.9</v>
      </c>
      <c r="V58" s="78">
        <v>3</v>
      </c>
      <c r="W58" s="78" t="s">
        <v>204</v>
      </c>
      <c r="X58" s="77" t="s">
        <v>388</v>
      </c>
    </row>
    <row r="59" spans="1:24" s="2" customFormat="1" ht="12.75" customHeight="1">
      <c r="A59" s="371" t="s">
        <v>9</v>
      </c>
      <c r="B59" s="371"/>
      <c r="C59" s="371"/>
      <c r="D59" s="371"/>
      <c r="E59" s="371"/>
      <c r="F59" s="371"/>
      <c r="G59" s="76">
        <f>SUM(G58)</f>
        <v>847778.39</v>
      </c>
      <c r="H59" s="5"/>
      <c r="I59" s="232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s="2" customFormat="1" ht="12.75" customHeight="1">
      <c r="A60" s="375" t="s">
        <v>764</v>
      </c>
      <c r="B60" s="375"/>
      <c r="C60" s="375"/>
      <c r="D60" s="375"/>
      <c r="E60" s="375"/>
      <c r="F60" s="375"/>
      <c r="G60" s="375"/>
      <c r="H60" s="29"/>
      <c r="I60" s="230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</row>
    <row r="61" spans="1:24" s="12" customFormat="1" ht="133.5" customHeight="1">
      <c r="A61" s="36">
        <v>1</v>
      </c>
      <c r="B61" s="73" t="s">
        <v>271</v>
      </c>
      <c r="C61" s="77" t="s">
        <v>1331</v>
      </c>
      <c r="D61" s="36" t="s">
        <v>170</v>
      </c>
      <c r="E61" s="36" t="s">
        <v>88</v>
      </c>
      <c r="F61" s="36">
        <v>1981</v>
      </c>
      <c r="G61" s="98">
        <f>2065552.75+159308.32</f>
        <v>2224861.0699999998</v>
      </c>
      <c r="H61" s="36" t="s">
        <v>181</v>
      </c>
      <c r="I61" s="139" t="s">
        <v>399</v>
      </c>
      <c r="J61" s="77" t="s">
        <v>401</v>
      </c>
      <c r="K61" s="77" t="s">
        <v>404</v>
      </c>
      <c r="L61" s="77" t="s">
        <v>405</v>
      </c>
      <c r="M61" s="77" t="s">
        <v>856</v>
      </c>
      <c r="N61" s="36"/>
      <c r="O61" s="77" t="s">
        <v>348</v>
      </c>
      <c r="P61" s="77" t="s">
        <v>348</v>
      </c>
      <c r="Q61" s="77" t="s">
        <v>348</v>
      </c>
      <c r="R61" s="77" t="s">
        <v>348</v>
      </c>
      <c r="S61" s="77" t="s">
        <v>348</v>
      </c>
      <c r="T61" s="241" t="s">
        <v>348</v>
      </c>
      <c r="U61" s="94">
        <v>5247</v>
      </c>
      <c r="V61" s="94">
        <v>4</v>
      </c>
      <c r="W61" s="94" t="s">
        <v>170</v>
      </c>
      <c r="X61" s="94" t="s">
        <v>170</v>
      </c>
    </row>
    <row r="62" spans="1:24" s="12" customFormat="1">
      <c r="A62" s="36">
        <v>2</v>
      </c>
      <c r="B62" s="22" t="s">
        <v>272</v>
      </c>
      <c r="C62" s="36" t="s">
        <v>397</v>
      </c>
      <c r="D62" s="36" t="s">
        <v>170</v>
      </c>
      <c r="E62" s="36" t="s">
        <v>88</v>
      </c>
      <c r="F62" s="36"/>
      <c r="G62" s="98">
        <v>11750</v>
      </c>
      <c r="H62" s="36" t="s">
        <v>181</v>
      </c>
      <c r="I62" s="36"/>
      <c r="J62" s="77" t="s">
        <v>401</v>
      </c>
      <c r="K62" s="36" t="s">
        <v>193</v>
      </c>
      <c r="L62" s="36" t="s">
        <v>193</v>
      </c>
      <c r="M62" s="36" t="s">
        <v>193</v>
      </c>
      <c r="N62" s="36"/>
      <c r="O62" s="36"/>
      <c r="P62" s="36"/>
      <c r="Q62" s="36"/>
      <c r="R62" s="36"/>
      <c r="S62" s="36"/>
      <c r="T62" s="36"/>
      <c r="U62" s="78">
        <v>1000</v>
      </c>
      <c r="V62" s="78"/>
      <c r="W62" s="78"/>
      <c r="X62" s="78"/>
    </row>
    <row r="63" spans="1:24" s="12" customFormat="1">
      <c r="A63" s="36">
        <v>3</v>
      </c>
      <c r="B63" s="22" t="s">
        <v>273</v>
      </c>
      <c r="C63" s="94" t="s">
        <v>1332</v>
      </c>
      <c r="D63" s="36" t="s">
        <v>170</v>
      </c>
      <c r="E63" s="36" t="s">
        <v>88</v>
      </c>
      <c r="F63" s="36"/>
      <c r="G63" s="98">
        <v>5566</v>
      </c>
      <c r="H63" s="36" t="s">
        <v>181</v>
      </c>
      <c r="I63" s="36"/>
      <c r="J63" s="77" t="s">
        <v>401</v>
      </c>
      <c r="K63" s="36" t="s">
        <v>193</v>
      </c>
      <c r="L63" s="36" t="s">
        <v>193</v>
      </c>
      <c r="M63" s="36" t="s">
        <v>193</v>
      </c>
      <c r="N63" s="36"/>
      <c r="O63" s="36"/>
      <c r="P63" s="36"/>
      <c r="Q63" s="36"/>
      <c r="R63" s="36"/>
      <c r="S63" s="36"/>
      <c r="T63" s="36"/>
      <c r="U63" s="94"/>
      <c r="V63" s="78"/>
      <c r="W63" s="78"/>
      <c r="X63" s="78"/>
    </row>
    <row r="64" spans="1:24" s="12" customFormat="1" ht="102">
      <c r="A64" s="36">
        <v>4</v>
      </c>
      <c r="B64" s="22" t="s">
        <v>274</v>
      </c>
      <c r="C64" s="36" t="s">
        <v>1333</v>
      </c>
      <c r="D64" s="36" t="s">
        <v>170</v>
      </c>
      <c r="E64" s="36" t="s">
        <v>88</v>
      </c>
      <c r="F64" s="36">
        <v>2010</v>
      </c>
      <c r="G64" s="81">
        <v>7347125.54</v>
      </c>
      <c r="H64" s="36" t="s">
        <v>181</v>
      </c>
      <c r="I64" s="36" t="s">
        <v>400</v>
      </c>
      <c r="J64" s="77" t="s">
        <v>402</v>
      </c>
      <c r="K64" s="36" t="s">
        <v>406</v>
      </c>
      <c r="L64" s="36" t="s">
        <v>407</v>
      </c>
      <c r="M64" s="36" t="s">
        <v>408</v>
      </c>
      <c r="N64" s="36"/>
      <c r="O64" s="36" t="s">
        <v>348</v>
      </c>
      <c r="P64" s="36" t="s">
        <v>348</v>
      </c>
      <c r="Q64" s="36" t="s">
        <v>348</v>
      </c>
      <c r="R64" s="36" t="s">
        <v>348</v>
      </c>
      <c r="S64" s="36" t="s">
        <v>348</v>
      </c>
      <c r="T64" s="36" t="s">
        <v>348</v>
      </c>
      <c r="U64" s="94">
        <v>2508</v>
      </c>
      <c r="V64" s="94">
        <v>2</v>
      </c>
      <c r="W64" s="94" t="s">
        <v>88</v>
      </c>
      <c r="X64" s="94" t="s">
        <v>170</v>
      </c>
    </row>
    <row r="65" spans="1:24" s="12" customFormat="1" ht="25.5">
      <c r="A65" s="36">
        <v>5</v>
      </c>
      <c r="B65" s="22" t="s">
        <v>275</v>
      </c>
      <c r="C65" s="94" t="s">
        <v>1334</v>
      </c>
      <c r="D65" s="36" t="s">
        <v>170</v>
      </c>
      <c r="E65" s="36" t="s">
        <v>88</v>
      </c>
      <c r="F65" s="36">
        <v>2010</v>
      </c>
      <c r="G65" s="98">
        <v>36250.19</v>
      </c>
      <c r="H65" s="36" t="s">
        <v>181</v>
      </c>
      <c r="I65" s="36"/>
      <c r="J65" s="77" t="s">
        <v>403</v>
      </c>
      <c r="K65" s="36" t="s">
        <v>409</v>
      </c>
      <c r="L65" s="36" t="s">
        <v>193</v>
      </c>
      <c r="M65" s="36" t="s">
        <v>193</v>
      </c>
      <c r="N65" s="36"/>
      <c r="O65" s="36"/>
      <c r="P65" s="36"/>
      <c r="Q65" s="36"/>
      <c r="R65" s="36"/>
      <c r="S65" s="36"/>
      <c r="T65" s="36"/>
      <c r="U65" s="94"/>
      <c r="V65" s="78"/>
      <c r="W65" s="78"/>
      <c r="X65" s="78"/>
    </row>
    <row r="66" spans="1:24" s="12" customFormat="1">
      <c r="A66" s="36">
        <v>6</v>
      </c>
      <c r="B66" s="22" t="s">
        <v>276</v>
      </c>
      <c r="C66" s="36" t="s">
        <v>1335</v>
      </c>
      <c r="D66" s="36" t="s">
        <v>170</v>
      </c>
      <c r="E66" s="36" t="s">
        <v>88</v>
      </c>
      <c r="F66" s="36">
        <v>2018</v>
      </c>
      <c r="G66" s="98">
        <v>86857.76</v>
      </c>
      <c r="H66" s="36" t="s">
        <v>181</v>
      </c>
      <c r="I66" s="36"/>
      <c r="J66" s="77" t="s">
        <v>401</v>
      </c>
      <c r="K66" s="36" t="s">
        <v>193</v>
      </c>
      <c r="L66" s="36" t="s">
        <v>193</v>
      </c>
      <c r="M66" s="36" t="s">
        <v>193</v>
      </c>
      <c r="N66" s="36"/>
      <c r="O66" s="36"/>
      <c r="P66" s="36"/>
      <c r="Q66" s="36"/>
      <c r="R66" s="36"/>
      <c r="S66" s="36"/>
      <c r="T66" s="36"/>
      <c r="U66" s="94">
        <v>448.06</v>
      </c>
      <c r="V66" s="36"/>
      <c r="W66" s="36"/>
      <c r="X66" s="36"/>
    </row>
    <row r="67" spans="1:24" s="2" customFormat="1">
      <c r="A67" s="371" t="s">
        <v>9</v>
      </c>
      <c r="B67" s="371"/>
      <c r="C67" s="371"/>
      <c r="D67" s="371"/>
      <c r="E67" s="371"/>
      <c r="F67" s="371"/>
      <c r="G67" s="97">
        <f>SUM(G61:G66)</f>
        <v>9712410.5599999987</v>
      </c>
      <c r="H67" s="5"/>
      <c r="I67" s="232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s="2" customFormat="1" ht="14.25" customHeight="1">
      <c r="A68" s="375" t="s">
        <v>765</v>
      </c>
      <c r="B68" s="375"/>
      <c r="C68" s="375"/>
      <c r="D68" s="375"/>
      <c r="E68" s="375"/>
      <c r="F68" s="375"/>
      <c r="G68" s="375"/>
      <c r="H68" s="24"/>
      <c r="I68" s="230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</row>
    <row r="69" spans="1:24" s="12" customFormat="1" ht="25.5">
      <c r="A69" s="36">
        <v>1</v>
      </c>
      <c r="B69" s="83" t="s">
        <v>206</v>
      </c>
      <c r="C69" s="77" t="s">
        <v>1482</v>
      </c>
      <c r="D69" s="77" t="s">
        <v>380</v>
      </c>
      <c r="E69" s="77" t="s">
        <v>87</v>
      </c>
      <c r="F69" s="159"/>
      <c r="G69" s="118">
        <v>203911.67</v>
      </c>
      <c r="H69" s="36" t="s">
        <v>181</v>
      </c>
      <c r="I69" s="91" t="s">
        <v>1483</v>
      </c>
      <c r="J69" s="77" t="s">
        <v>1484</v>
      </c>
      <c r="K69" s="77" t="s">
        <v>430</v>
      </c>
      <c r="L69" s="77" t="s">
        <v>431</v>
      </c>
      <c r="M69" s="77" t="s">
        <v>432</v>
      </c>
      <c r="N69" s="5"/>
      <c r="O69" s="77" t="s">
        <v>348</v>
      </c>
      <c r="P69" s="77" t="s">
        <v>348</v>
      </c>
      <c r="Q69" s="77" t="s">
        <v>347</v>
      </c>
      <c r="R69" s="77" t="s">
        <v>347</v>
      </c>
      <c r="S69" s="77" t="s">
        <v>347</v>
      </c>
      <c r="T69" s="77" t="s">
        <v>347</v>
      </c>
      <c r="U69" s="78">
        <v>410</v>
      </c>
      <c r="V69" s="78">
        <v>1</v>
      </c>
      <c r="W69" s="78" t="s">
        <v>88</v>
      </c>
      <c r="X69" s="78" t="s">
        <v>88</v>
      </c>
    </row>
    <row r="70" spans="1:24" s="12" customFormat="1" ht="25.5">
      <c r="A70" s="36">
        <v>2</v>
      </c>
      <c r="B70" s="84" t="s">
        <v>277</v>
      </c>
      <c r="C70" s="36"/>
      <c r="D70" s="36" t="s">
        <v>380</v>
      </c>
      <c r="E70" s="77" t="s">
        <v>87</v>
      </c>
      <c r="F70" s="160"/>
      <c r="G70" s="119">
        <v>14090</v>
      </c>
      <c r="H70" s="36" t="s">
        <v>181</v>
      </c>
      <c r="I70" s="91" t="s">
        <v>1483</v>
      </c>
      <c r="J70" s="77" t="s">
        <v>1484</v>
      </c>
      <c r="K70" s="36" t="s">
        <v>430</v>
      </c>
      <c r="L70" s="36"/>
      <c r="M70" s="36" t="s">
        <v>433</v>
      </c>
      <c r="N70" s="5"/>
      <c r="O70" s="77" t="s">
        <v>348</v>
      </c>
      <c r="P70" s="77" t="s">
        <v>348</v>
      </c>
      <c r="Q70" s="249" t="s">
        <v>1486</v>
      </c>
      <c r="R70" s="249" t="s">
        <v>348</v>
      </c>
      <c r="S70" s="249" t="s">
        <v>471</v>
      </c>
      <c r="T70" s="249" t="s">
        <v>471</v>
      </c>
      <c r="U70" s="94">
        <v>22.5</v>
      </c>
      <c r="V70" s="94">
        <v>1</v>
      </c>
      <c r="W70" s="255" t="s">
        <v>88</v>
      </c>
      <c r="X70" s="255" t="s">
        <v>88</v>
      </c>
    </row>
    <row r="71" spans="1:24" s="12" customFormat="1" ht="16.5" customHeight="1">
      <c r="A71" s="36">
        <v>3</v>
      </c>
      <c r="B71" s="84" t="s">
        <v>208</v>
      </c>
      <c r="C71" s="36"/>
      <c r="D71" s="36"/>
      <c r="E71" s="77" t="s">
        <v>87</v>
      </c>
      <c r="F71" s="160"/>
      <c r="G71" s="275">
        <v>16921.07</v>
      </c>
      <c r="H71" s="36" t="s">
        <v>181</v>
      </c>
      <c r="I71" s="91"/>
      <c r="J71" s="77" t="s">
        <v>1484</v>
      </c>
      <c r="K71" s="36"/>
      <c r="L71" s="36"/>
      <c r="M71" s="36"/>
      <c r="N71" s="5"/>
      <c r="O71" s="249"/>
      <c r="P71" s="249"/>
      <c r="Q71" s="249"/>
      <c r="R71" s="249"/>
      <c r="S71" s="249"/>
      <c r="T71" s="249"/>
      <c r="U71" s="94"/>
      <c r="V71" s="94"/>
      <c r="W71" s="255"/>
      <c r="X71" s="255"/>
    </row>
    <row r="72" spans="1:24" s="12" customFormat="1" ht="27" customHeight="1">
      <c r="A72" s="36">
        <v>4</v>
      </c>
      <c r="B72" s="84" t="s">
        <v>279</v>
      </c>
      <c r="C72" s="36"/>
      <c r="D72" s="36" t="s">
        <v>380</v>
      </c>
      <c r="E72" s="77" t="s">
        <v>87</v>
      </c>
      <c r="F72" s="160"/>
      <c r="G72" s="119">
        <v>705</v>
      </c>
      <c r="H72" s="36" t="s">
        <v>181</v>
      </c>
      <c r="I72" s="91" t="s">
        <v>1483</v>
      </c>
      <c r="J72" s="249" t="s">
        <v>1484</v>
      </c>
      <c r="K72" s="36" t="s">
        <v>435</v>
      </c>
      <c r="L72" s="36"/>
      <c r="M72" s="36" t="s">
        <v>436</v>
      </c>
      <c r="N72" s="5"/>
      <c r="O72" s="249" t="s">
        <v>348</v>
      </c>
      <c r="P72" s="249" t="s">
        <v>348</v>
      </c>
      <c r="Q72" s="249" t="s">
        <v>348</v>
      </c>
      <c r="R72" s="249" t="s">
        <v>471</v>
      </c>
      <c r="S72" s="249" t="s">
        <v>471</v>
      </c>
      <c r="T72" s="249" t="s">
        <v>471</v>
      </c>
      <c r="U72" s="94">
        <v>7.5</v>
      </c>
      <c r="V72" s="94"/>
      <c r="W72" s="255" t="s">
        <v>88</v>
      </c>
      <c r="X72" s="255" t="s">
        <v>88</v>
      </c>
    </row>
    <row r="73" spans="1:24" s="12" customFormat="1" ht="25.5">
      <c r="A73" s="36">
        <v>5</v>
      </c>
      <c r="B73" s="84" t="s">
        <v>277</v>
      </c>
      <c r="C73" s="36"/>
      <c r="D73" s="36" t="s">
        <v>380</v>
      </c>
      <c r="E73" s="77" t="s">
        <v>87</v>
      </c>
      <c r="F73" s="160"/>
      <c r="G73" s="119">
        <v>14820.98</v>
      </c>
      <c r="H73" s="36" t="s">
        <v>181</v>
      </c>
      <c r="I73" s="91" t="s">
        <v>1483</v>
      </c>
      <c r="J73" s="249" t="s">
        <v>1485</v>
      </c>
      <c r="K73" s="36" t="s">
        <v>430</v>
      </c>
      <c r="L73" s="36"/>
      <c r="M73" s="36" t="s">
        <v>433</v>
      </c>
      <c r="N73" s="5"/>
      <c r="O73" s="249" t="s">
        <v>348</v>
      </c>
      <c r="P73" s="249" t="s">
        <v>471</v>
      </c>
      <c r="Q73" s="249" t="s">
        <v>471</v>
      </c>
      <c r="R73" s="249" t="s">
        <v>348</v>
      </c>
      <c r="S73" s="249" t="s">
        <v>471</v>
      </c>
      <c r="T73" s="249" t="s">
        <v>471</v>
      </c>
      <c r="U73" s="94">
        <v>65</v>
      </c>
      <c r="V73" s="94"/>
      <c r="W73" s="255" t="s">
        <v>88</v>
      </c>
      <c r="X73" s="255" t="s">
        <v>88</v>
      </c>
    </row>
    <row r="74" spans="1:24" s="12" customFormat="1" ht="25.5">
      <c r="A74" s="36">
        <v>6</v>
      </c>
      <c r="B74" s="84" t="s">
        <v>280</v>
      </c>
      <c r="C74" s="36"/>
      <c r="D74" s="36" t="s">
        <v>380</v>
      </c>
      <c r="E74" s="77" t="s">
        <v>87</v>
      </c>
      <c r="F74" s="160"/>
      <c r="G74" s="119">
        <v>6308.81</v>
      </c>
      <c r="H74" s="36" t="s">
        <v>181</v>
      </c>
      <c r="I74" s="91" t="s">
        <v>1483</v>
      </c>
      <c r="J74" s="249" t="s">
        <v>1485</v>
      </c>
      <c r="K74" s="36" t="s">
        <v>434</v>
      </c>
      <c r="L74" s="36"/>
      <c r="M74" s="36" t="s">
        <v>433</v>
      </c>
      <c r="N74" s="5"/>
      <c r="O74" s="249" t="s">
        <v>348</v>
      </c>
      <c r="P74" s="249" t="s">
        <v>471</v>
      </c>
      <c r="Q74" s="249" t="s">
        <v>471</v>
      </c>
      <c r="R74" s="249" t="s">
        <v>348</v>
      </c>
      <c r="S74" s="249" t="s">
        <v>471</v>
      </c>
      <c r="T74" s="249" t="s">
        <v>471</v>
      </c>
      <c r="U74" s="94">
        <v>75</v>
      </c>
      <c r="V74" s="94"/>
      <c r="W74" s="255" t="s">
        <v>88</v>
      </c>
      <c r="X74" s="255" t="s">
        <v>88</v>
      </c>
    </row>
    <row r="75" spans="1:24" s="12" customFormat="1" ht="17.25" customHeight="1">
      <c r="A75" s="36">
        <v>7</v>
      </c>
      <c r="B75" s="84" t="s">
        <v>208</v>
      </c>
      <c r="C75" s="36"/>
      <c r="D75" s="36"/>
      <c r="E75" s="77" t="s">
        <v>87</v>
      </c>
      <c r="F75" s="160"/>
      <c r="G75" s="119">
        <v>16336.94</v>
      </c>
      <c r="H75" s="36" t="s">
        <v>181</v>
      </c>
      <c r="I75" s="91" t="s">
        <v>1483</v>
      </c>
      <c r="J75" s="249" t="s">
        <v>1485</v>
      </c>
      <c r="K75" s="36"/>
      <c r="L75" s="36"/>
      <c r="M75" s="36"/>
      <c r="N75" s="5"/>
      <c r="O75" s="249"/>
      <c r="P75" s="249"/>
      <c r="Q75" s="249"/>
      <c r="R75" s="249"/>
      <c r="S75" s="249"/>
      <c r="T75" s="249"/>
      <c r="U75" s="94"/>
      <c r="V75" s="94"/>
      <c r="W75" s="255"/>
      <c r="X75" s="255"/>
    </row>
    <row r="76" spans="1:24" s="12" customFormat="1" ht="17.25" customHeight="1">
      <c r="A76" s="36">
        <v>8</v>
      </c>
      <c r="B76" s="84" t="s">
        <v>281</v>
      </c>
      <c r="C76" s="36"/>
      <c r="D76" s="36" t="s">
        <v>380</v>
      </c>
      <c r="E76" s="77" t="s">
        <v>87</v>
      </c>
      <c r="F76" s="160"/>
      <c r="G76" s="119">
        <v>2115</v>
      </c>
      <c r="H76" s="36" t="s">
        <v>181</v>
      </c>
      <c r="I76" s="91"/>
      <c r="J76" s="249" t="s">
        <v>1485</v>
      </c>
      <c r="K76" s="36" t="s">
        <v>435</v>
      </c>
      <c r="L76" s="36"/>
      <c r="M76" s="36" t="s">
        <v>436</v>
      </c>
      <c r="N76" s="5"/>
      <c r="O76" s="249" t="s">
        <v>348</v>
      </c>
      <c r="P76" s="249"/>
      <c r="Q76" s="249"/>
      <c r="R76" s="249"/>
      <c r="S76" s="249"/>
      <c r="T76" s="249"/>
      <c r="U76" s="94"/>
      <c r="V76" s="94"/>
      <c r="W76" s="255"/>
      <c r="X76" s="255"/>
    </row>
    <row r="77" spans="1:24" s="12" customFormat="1" ht="25.5">
      <c r="A77" s="36">
        <v>9</v>
      </c>
      <c r="B77" s="73" t="s">
        <v>282</v>
      </c>
      <c r="C77" s="36"/>
      <c r="D77" s="36" t="s">
        <v>380</v>
      </c>
      <c r="E77" s="77" t="s">
        <v>87</v>
      </c>
      <c r="F77" s="160"/>
      <c r="G77" s="275">
        <v>148274.66</v>
      </c>
      <c r="H77" s="36" t="s">
        <v>181</v>
      </c>
      <c r="I77" s="91" t="s">
        <v>1483</v>
      </c>
      <c r="J77" s="249" t="s">
        <v>1485</v>
      </c>
      <c r="K77" s="36" t="s">
        <v>437</v>
      </c>
      <c r="L77" s="36"/>
      <c r="M77" s="36" t="s">
        <v>435</v>
      </c>
      <c r="N77" s="26"/>
      <c r="O77" s="249" t="s">
        <v>347</v>
      </c>
      <c r="P77" s="249" t="s">
        <v>347</v>
      </c>
      <c r="Q77" s="249" t="s">
        <v>347</v>
      </c>
      <c r="R77" s="249" t="s">
        <v>347</v>
      </c>
      <c r="S77" s="249" t="s">
        <v>471</v>
      </c>
      <c r="T77" s="249" t="s">
        <v>1487</v>
      </c>
      <c r="U77" s="94">
        <v>35</v>
      </c>
      <c r="V77" s="94">
        <v>1</v>
      </c>
      <c r="W77" s="255" t="s">
        <v>88</v>
      </c>
      <c r="X77" s="255" t="s">
        <v>88</v>
      </c>
    </row>
    <row r="78" spans="1:24" ht="14.25" customHeight="1">
      <c r="A78" s="371" t="s">
        <v>9</v>
      </c>
      <c r="B78" s="371"/>
      <c r="C78" s="371"/>
      <c r="D78" s="371"/>
      <c r="E78" s="371"/>
      <c r="F78" s="371"/>
      <c r="G78" s="76">
        <f>SUM(G69:G77)</f>
        <v>423484.13</v>
      </c>
      <c r="H78" s="5"/>
      <c r="I78" s="232"/>
      <c r="J78" s="5"/>
      <c r="K78" s="5"/>
      <c r="L78" s="5"/>
      <c r="M78" s="5"/>
      <c r="N78" s="5"/>
      <c r="O78" s="5"/>
      <c r="P78" s="5"/>
      <c r="Q78" s="14"/>
      <c r="R78" s="14"/>
      <c r="S78" s="14"/>
      <c r="T78" s="14"/>
      <c r="U78" s="14"/>
      <c r="V78" s="14"/>
      <c r="W78" s="14"/>
      <c r="X78" s="14"/>
    </row>
    <row r="79" spans="1:24" s="2" customFormat="1" ht="16.5" customHeight="1">
      <c r="A79" s="375" t="s">
        <v>766</v>
      </c>
      <c r="B79" s="375"/>
      <c r="C79" s="375"/>
      <c r="D79" s="375"/>
      <c r="E79" s="375"/>
      <c r="F79" s="375"/>
      <c r="G79" s="375"/>
      <c r="H79" s="24"/>
      <c r="I79" s="230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</row>
    <row r="80" spans="1:24" s="12" customFormat="1" ht="102">
      <c r="A80" s="36">
        <v>1</v>
      </c>
      <c r="B80" s="101" t="s">
        <v>283</v>
      </c>
      <c r="C80" s="77" t="s">
        <v>439</v>
      </c>
      <c r="D80" s="77" t="s">
        <v>170</v>
      </c>
      <c r="E80" s="77" t="s">
        <v>88</v>
      </c>
      <c r="F80" s="77">
        <v>1972</v>
      </c>
      <c r="G80" s="74">
        <f>1304680.82+116979.3</f>
        <v>1421660.12</v>
      </c>
      <c r="H80" s="36" t="s">
        <v>181</v>
      </c>
      <c r="I80" s="233" t="s">
        <v>1243</v>
      </c>
      <c r="J80" s="77" t="s">
        <v>440</v>
      </c>
      <c r="K80" s="77" t="s">
        <v>441</v>
      </c>
      <c r="L80" s="77" t="s">
        <v>442</v>
      </c>
      <c r="M80" s="77" t="s">
        <v>443</v>
      </c>
      <c r="N80" s="77" t="s">
        <v>1244</v>
      </c>
      <c r="O80" s="77" t="s">
        <v>215</v>
      </c>
      <c r="P80" s="77" t="s">
        <v>246</v>
      </c>
      <c r="Q80" s="77" t="s">
        <v>192</v>
      </c>
      <c r="R80" s="77" t="s">
        <v>246</v>
      </c>
      <c r="S80" s="77" t="s">
        <v>246</v>
      </c>
      <c r="T80" s="77" t="s">
        <v>246</v>
      </c>
      <c r="U80" s="78">
        <v>1243</v>
      </c>
      <c r="V80" s="78">
        <v>2</v>
      </c>
      <c r="W80" s="78" t="s">
        <v>170</v>
      </c>
      <c r="X80" s="78" t="s">
        <v>88</v>
      </c>
    </row>
    <row r="81" spans="1:24" s="12" customFormat="1" ht="14.25">
      <c r="A81" s="36">
        <v>2</v>
      </c>
      <c r="B81" s="84" t="s">
        <v>285</v>
      </c>
      <c r="C81" s="15"/>
      <c r="D81" s="10"/>
      <c r="E81" s="11"/>
      <c r="F81" s="17"/>
      <c r="G81" s="75">
        <v>6145.2</v>
      </c>
      <c r="H81" s="36" t="s">
        <v>181</v>
      </c>
      <c r="I81" s="232"/>
      <c r="J81" s="77" t="s">
        <v>440</v>
      </c>
      <c r="K81" s="5"/>
      <c r="L81" s="5"/>
      <c r="M81" s="5"/>
      <c r="N81" s="5"/>
      <c r="O81" s="5"/>
      <c r="P81" s="5"/>
      <c r="Q81" s="26"/>
      <c r="R81" s="26"/>
      <c r="S81" s="26"/>
      <c r="T81" s="26"/>
      <c r="U81" s="26"/>
      <c r="V81" s="26"/>
      <c r="W81" s="26"/>
      <c r="X81" s="26"/>
    </row>
    <row r="82" spans="1:24" s="12" customFormat="1" ht="14.25">
      <c r="A82" s="36">
        <v>3</v>
      </c>
      <c r="B82" s="84" t="s">
        <v>208</v>
      </c>
      <c r="C82" s="15"/>
      <c r="D82" s="10"/>
      <c r="E82" s="11"/>
      <c r="F82" s="16"/>
      <c r="G82" s="75">
        <v>2560</v>
      </c>
      <c r="H82" s="36" t="s">
        <v>181</v>
      </c>
      <c r="I82" s="232"/>
      <c r="J82" s="77" t="s">
        <v>440</v>
      </c>
      <c r="K82" s="5"/>
      <c r="L82" s="5"/>
      <c r="M82" s="5"/>
      <c r="N82" s="5"/>
      <c r="O82" s="5"/>
      <c r="P82" s="5"/>
      <c r="Q82" s="26"/>
      <c r="R82" s="26"/>
      <c r="S82" s="26"/>
      <c r="T82" s="26"/>
      <c r="U82" s="26"/>
      <c r="V82" s="26"/>
      <c r="W82" s="26"/>
      <c r="X82" s="26"/>
    </row>
    <row r="83" spans="1:24" s="12" customFormat="1" ht="14.25">
      <c r="A83" s="36">
        <v>4</v>
      </c>
      <c r="B83" s="84" t="s">
        <v>286</v>
      </c>
      <c r="C83" s="15"/>
      <c r="D83" s="10"/>
      <c r="E83" s="11"/>
      <c r="F83" s="16"/>
      <c r="G83" s="75">
        <v>4270</v>
      </c>
      <c r="H83" s="36" t="s">
        <v>181</v>
      </c>
      <c r="I83" s="232"/>
      <c r="J83" s="77" t="s">
        <v>440</v>
      </c>
      <c r="K83" s="5"/>
      <c r="L83" s="5"/>
      <c r="M83" s="5"/>
      <c r="N83" s="5"/>
      <c r="O83" s="5"/>
      <c r="P83" s="5"/>
      <c r="Q83" s="26"/>
      <c r="R83" s="26"/>
      <c r="S83" s="26"/>
      <c r="T83" s="26"/>
      <c r="U83" s="26"/>
      <c r="V83" s="26"/>
      <c r="W83" s="26"/>
      <c r="X83" s="26"/>
    </row>
    <row r="84" spans="1:24" s="12" customFormat="1" ht="14.25">
      <c r="A84" s="36">
        <v>5</v>
      </c>
      <c r="B84" s="73" t="s">
        <v>438</v>
      </c>
      <c r="C84" s="15"/>
      <c r="D84" s="10"/>
      <c r="E84" s="11"/>
      <c r="F84" s="16"/>
      <c r="G84" s="75">
        <v>70761.89</v>
      </c>
      <c r="H84" s="36" t="s">
        <v>181</v>
      </c>
      <c r="I84" s="232"/>
      <c r="J84" s="77" t="s">
        <v>440</v>
      </c>
      <c r="K84" s="5"/>
      <c r="L84" s="5"/>
      <c r="M84" s="5"/>
      <c r="N84" s="5"/>
      <c r="O84" s="5"/>
      <c r="P84" s="5"/>
      <c r="Q84" s="26"/>
      <c r="R84" s="26"/>
      <c r="S84" s="26"/>
      <c r="T84" s="26"/>
      <c r="U84" s="26"/>
      <c r="V84" s="26"/>
      <c r="W84" s="26"/>
      <c r="X84" s="26"/>
    </row>
    <row r="85" spans="1:24" s="12" customFormat="1" ht="14.25">
      <c r="A85" s="36">
        <v>6</v>
      </c>
      <c r="B85" s="84" t="s">
        <v>284</v>
      </c>
      <c r="C85" s="15"/>
      <c r="D85" s="10"/>
      <c r="E85" s="11"/>
      <c r="F85" s="16"/>
      <c r="G85" s="75">
        <v>51814.16</v>
      </c>
      <c r="H85" s="36" t="s">
        <v>181</v>
      </c>
      <c r="I85" s="232"/>
      <c r="J85" s="77" t="s">
        <v>440</v>
      </c>
      <c r="K85" s="5"/>
      <c r="L85" s="5"/>
      <c r="M85" s="5"/>
      <c r="N85" s="5"/>
      <c r="O85" s="5"/>
      <c r="P85" s="5"/>
      <c r="Q85" s="26"/>
      <c r="R85" s="26"/>
      <c r="S85" s="26"/>
      <c r="T85" s="26"/>
      <c r="U85" s="26"/>
      <c r="V85" s="26"/>
      <c r="W85" s="26"/>
      <c r="X85" s="26"/>
    </row>
    <row r="86" spans="1:24" ht="17.25" customHeight="1">
      <c r="A86" s="371" t="s">
        <v>9</v>
      </c>
      <c r="B86" s="371"/>
      <c r="C86" s="371"/>
      <c r="D86" s="371"/>
      <c r="E86" s="371"/>
      <c r="F86" s="371"/>
      <c r="G86" s="76">
        <f>SUM(G80:G85)</f>
        <v>1557211.3699999999</v>
      </c>
      <c r="H86" s="5"/>
      <c r="I86" s="232"/>
      <c r="J86" s="5"/>
      <c r="K86" s="5"/>
      <c r="L86" s="5"/>
      <c r="M86" s="5"/>
      <c r="N86" s="5"/>
      <c r="O86" s="5"/>
      <c r="P86" s="5"/>
      <c r="Q86" s="14"/>
      <c r="R86" s="14"/>
      <c r="S86" s="14"/>
      <c r="T86" s="14"/>
      <c r="U86" s="14"/>
      <c r="V86" s="14"/>
      <c r="W86" s="14"/>
      <c r="X86" s="14"/>
    </row>
    <row r="87" spans="1:24" s="2" customFormat="1" ht="14.25" customHeight="1">
      <c r="A87" s="375" t="s">
        <v>767</v>
      </c>
      <c r="B87" s="375"/>
      <c r="C87" s="375"/>
      <c r="D87" s="375"/>
      <c r="E87" s="375"/>
      <c r="F87" s="375"/>
      <c r="G87" s="375"/>
      <c r="H87" s="24"/>
      <c r="I87" s="230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</row>
    <row r="88" spans="1:24" s="12" customFormat="1" ht="25.5">
      <c r="A88" s="36">
        <v>1</v>
      </c>
      <c r="B88" s="101" t="s">
        <v>287</v>
      </c>
      <c r="C88" s="77" t="s">
        <v>448</v>
      </c>
      <c r="D88" s="77" t="s">
        <v>170</v>
      </c>
      <c r="E88" s="77" t="s">
        <v>170</v>
      </c>
      <c r="F88" s="77">
        <v>1893</v>
      </c>
      <c r="G88" s="120">
        <v>190389.28</v>
      </c>
      <c r="H88" s="36" t="s">
        <v>181</v>
      </c>
      <c r="I88" s="91" t="s">
        <v>449</v>
      </c>
      <c r="J88" s="77" t="s">
        <v>450</v>
      </c>
      <c r="K88" s="77" t="s">
        <v>451</v>
      </c>
      <c r="L88" s="77" t="s">
        <v>452</v>
      </c>
      <c r="M88" s="77" t="s">
        <v>453</v>
      </c>
      <c r="N88" s="5"/>
      <c r="O88" s="77" t="s">
        <v>192</v>
      </c>
      <c r="P88" s="77" t="s">
        <v>192</v>
      </c>
      <c r="Q88" s="77" t="s">
        <v>457</v>
      </c>
      <c r="R88" s="77" t="s">
        <v>192</v>
      </c>
      <c r="S88" s="77" t="s">
        <v>193</v>
      </c>
      <c r="T88" s="77" t="s">
        <v>192</v>
      </c>
      <c r="U88" s="78">
        <v>538.5</v>
      </c>
      <c r="V88" s="78">
        <v>2</v>
      </c>
      <c r="W88" s="78" t="s">
        <v>216</v>
      </c>
      <c r="X88" s="78" t="s">
        <v>88</v>
      </c>
    </row>
    <row r="89" spans="1:24" s="12" customFormat="1" ht="80.25" customHeight="1">
      <c r="A89" s="36">
        <v>2</v>
      </c>
      <c r="B89" s="128" t="s">
        <v>288</v>
      </c>
      <c r="C89" s="36" t="s">
        <v>448</v>
      </c>
      <c r="D89" s="36" t="s">
        <v>170</v>
      </c>
      <c r="E89" s="36" t="s">
        <v>88</v>
      </c>
      <c r="F89" s="36">
        <v>1961</v>
      </c>
      <c r="G89" s="121">
        <f>3626832.45+167051.52</f>
        <v>3793883.97</v>
      </c>
      <c r="H89" s="36" t="s">
        <v>181</v>
      </c>
      <c r="I89" s="90" t="s">
        <v>1337</v>
      </c>
      <c r="J89" s="36" t="s">
        <v>450</v>
      </c>
      <c r="K89" s="36" t="s">
        <v>454</v>
      </c>
      <c r="L89" s="36" t="s">
        <v>862</v>
      </c>
      <c r="M89" s="36" t="s">
        <v>453</v>
      </c>
      <c r="N89" s="36" t="s">
        <v>1338</v>
      </c>
      <c r="O89" s="36" t="s">
        <v>215</v>
      </c>
      <c r="P89" s="36" t="s">
        <v>192</v>
      </c>
      <c r="Q89" s="36" t="s">
        <v>215</v>
      </c>
      <c r="R89" s="36" t="s">
        <v>863</v>
      </c>
      <c r="S89" s="36" t="s">
        <v>192</v>
      </c>
      <c r="T89" s="36" t="s">
        <v>192</v>
      </c>
      <c r="U89" s="94">
        <v>2215.6999999999998</v>
      </c>
      <c r="V89" s="94">
        <v>3</v>
      </c>
      <c r="W89" s="94" t="s">
        <v>216</v>
      </c>
      <c r="X89" s="94" t="s">
        <v>170</v>
      </c>
    </row>
    <row r="90" spans="1:24" s="12" customFormat="1" ht="25.5">
      <c r="A90" s="36">
        <v>3</v>
      </c>
      <c r="B90" s="84" t="s">
        <v>278</v>
      </c>
      <c r="C90" s="36" t="s">
        <v>278</v>
      </c>
      <c r="D90" s="36" t="s">
        <v>170</v>
      </c>
      <c r="E90" s="36" t="s">
        <v>88</v>
      </c>
      <c r="F90" s="36">
        <v>1893</v>
      </c>
      <c r="G90" s="121">
        <v>88344</v>
      </c>
      <c r="H90" s="36" t="s">
        <v>181</v>
      </c>
      <c r="I90" s="231"/>
      <c r="J90" s="36" t="s">
        <v>450</v>
      </c>
      <c r="K90" s="36" t="s">
        <v>456</v>
      </c>
      <c r="L90" s="36" t="s">
        <v>455</v>
      </c>
      <c r="M90" s="36" t="s">
        <v>453</v>
      </c>
      <c r="N90" s="5"/>
      <c r="O90" s="36" t="s">
        <v>192</v>
      </c>
      <c r="P90" s="36" t="s">
        <v>192</v>
      </c>
      <c r="Q90" s="36" t="s">
        <v>193</v>
      </c>
      <c r="R90" s="36" t="s">
        <v>457</v>
      </c>
      <c r="S90" s="36" t="s">
        <v>193</v>
      </c>
      <c r="T90" s="36" t="s">
        <v>457</v>
      </c>
      <c r="U90" s="94">
        <v>298.22000000000003</v>
      </c>
      <c r="V90" s="94">
        <v>1</v>
      </c>
      <c r="W90" s="94" t="s">
        <v>88</v>
      </c>
      <c r="X90" s="94" t="s">
        <v>88</v>
      </c>
    </row>
    <row r="91" spans="1:24" s="12" customFormat="1">
      <c r="A91" s="36">
        <v>4</v>
      </c>
      <c r="B91" s="84" t="s">
        <v>289</v>
      </c>
      <c r="C91" s="36"/>
      <c r="D91" s="36"/>
      <c r="E91" s="36"/>
      <c r="F91" s="36">
        <v>1983</v>
      </c>
      <c r="G91" s="121">
        <v>4207</v>
      </c>
      <c r="H91" s="36" t="s">
        <v>181</v>
      </c>
      <c r="I91" s="231"/>
      <c r="J91" s="36" t="s">
        <v>450</v>
      </c>
      <c r="K91" s="36"/>
      <c r="L91" s="36"/>
      <c r="M91" s="36"/>
      <c r="N91" s="5"/>
      <c r="O91" s="5"/>
      <c r="P91" s="5"/>
      <c r="Q91" s="26"/>
      <c r="R91" s="26"/>
      <c r="S91" s="26"/>
      <c r="T91" s="26"/>
      <c r="U91" s="26"/>
      <c r="V91" s="26"/>
      <c r="W91" s="26"/>
      <c r="X91" s="26"/>
    </row>
    <row r="92" spans="1:24" s="12" customFormat="1">
      <c r="A92" s="36">
        <v>5</v>
      </c>
      <c r="B92" s="84" t="s">
        <v>290</v>
      </c>
      <c r="C92" s="36"/>
      <c r="D92" s="36"/>
      <c r="E92" s="36"/>
      <c r="F92" s="36">
        <v>1983</v>
      </c>
      <c r="G92" s="121">
        <v>27662</v>
      </c>
      <c r="H92" s="36" t="s">
        <v>181</v>
      </c>
      <c r="I92" s="231"/>
      <c r="J92" s="36" t="s">
        <v>450</v>
      </c>
      <c r="K92" s="36"/>
      <c r="L92" s="36"/>
      <c r="M92" s="36"/>
      <c r="N92" s="5"/>
      <c r="O92" s="5"/>
      <c r="P92" s="5"/>
      <c r="Q92" s="26"/>
      <c r="R92" s="26"/>
      <c r="S92" s="26"/>
      <c r="T92" s="26"/>
      <c r="U92" s="26"/>
      <c r="V92" s="26"/>
      <c r="W92" s="26"/>
      <c r="X92" s="26"/>
    </row>
    <row r="93" spans="1:24" s="12" customFormat="1">
      <c r="A93" s="36">
        <v>6</v>
      </c>
      <c r="B93" s="84" t="s">
        <v>291</v>
      </c>
      <c r="C93" s="36"/>
      <c r="D93" s="36"/>
      <c r="E93" s="36"/>
      <c r="F93" s="36">
        <v>1964</v>
      </c>
      <c r="G93" s="121">
        <v>3449</v>
      </c>
      <c r="H93" s="36" t="s">
        <v>181</v>
      </c>
      <c r="I93" s="231"/>
      <c r="J93" s="36" t="s">
        <v>450</v>
      </c>
      <c r="K93" s="36"/>
      <c r="L93" s="36"/>
      <c r="M93" s="36"/>
      <c r="N93" s="5"/>
      <c r="O93" s="5"/>
      <c r="P93" s="5"/>
      <c r="Q93" s="26"/>
      <c r="R93" s="26"/>
      <c r="S93" s="26"/>
      <c r="T93" s="26"/>
      <c r="U93" s="26"/>
      <c r="V93" s="26"/>
      <c r="W93" s="26"/>
      <c r="X93" s="26"/>
    </row>
    <row r="94" spans="1:24" ht="15.75" customHeight="1">
      <c r="A94" s="371" t="s">
        <v>9</v>
      </c>
      <c r="B94" s="371"/>
      <c r="C94" s="371"/>
      <c r="D94" s="371"/>
      <c r="E94" s="371"/>
      <c r="F94" s="371"/>
      <c r="G94" s="122">
        <f>SUM(G88:G93)</f>
        <v>4107935.25</v>
      </c>
      <c r="H94" s="5"/>
      <c r="I94" s="232"/>
      <c r="J94" s="5"/>
      <c r="K94" s="5"/>
      <c r="L94" s="5"/>
      <c r="M94" s="5"/>
      <c r="N94" s="5"/>
      <c r="O94" s="5"/>
      <c r="P94" s="5"/>
      <c r="Q94" s="14"/>
      <c r="R94" s="14"/>
      <c r="S94" s="14"/>
      <c r="T94" s="14"/>
      <c r="U94" s="14"/>
      <c r="V94" s="14"/>
      <c r="W94" s="14"/>
      <c r="X94" s="14"/>
    </row>
    <row r="95" spans="1:24" s="2" customFormat="1" ht="14.25" customHeight="1">
      <c r="A95" s="375" t="s">
        <v>768</v>
      </c>
      <c r="B95" s="375"/>
      <c r="C95" s="375"/>
      <c r="D95" s="375"/>
      <c r="E95" s="375"/>
      <c r="F95" s="375"/>
      <c r="G95" s="375"/>
      <c r="H95" s="24"/>
      <c r="I95" s="230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</row>
    <row r="96" spans="1:24" s="12" customFormat="1" ht="43.5" customHeight="1">
      <c r="A96" s="36">
        <v>1</v>
      </c>
      <c r="B96" s="101" t="s">
        <v>292</v>
      </c>
      <c r="C96" s="77" t="s">
        <v>169</v>
      </c>
      <c r="D96" s="77" t="s">
        <v>170</v>
      </c>
      <c r="E96" s="77" t="s">
        <v>88</v>
      </c>
      <c r="F96" s="77">
        <v>1928</v>
      </c>
      <c r="G96" s="81">
        <v>186397.6</v>
      </c>
      <c r="H96" s="36" t="s">
        <v>181</v>
      </c>
      <c r="I96" s="233" t="s">
        <v>465</v>
      </c>
      <c r="J96" s="77" t="s">
        <v>466</v>
      </c>
      <c r="K96" s="77" t="s">
        <v>342</v>
      </c>
      <c r="L96" s="77" t="s">
        <v>468</v>
      </c>
      <c r="M96" s="77" t="s">
        <v>469</v>
      </c>
      <c r="N96" s="5"/>
      <c r="O96" s="77" t="s">
        <v>347</v>
      </c>
      <c r="P96" s="77" t="s">
        <v>348</v>
      </c>
      <c r="Q96" s="77" t="s">
        <v>348</v>
      </c>
      <c r="R96" s="77" t="s">
        <v>348</v>
      </c>
      <c r="S96" s="77" t="s">
        <v>347</v>
      </c>
      <c r="T96" s="77" t="s">
        <v>348</v>
      </c>
      <c r="U96" s="78">
        <v>150</v>
      </c>
      <c r="V96" s="78">
        <v>3</v>
      </c>
      <c r="W96" s="78" t="s">
        <v>170</v>
      </c>
      <c r="X96" s="78" t="s">
        <v>88</v>
      </c>
    </row>
    <row r="97" spans="1:24" s="12" customFormat="1" ht="37.5" customHeight="1">
      <c r="A97" s="36">
        <v>2</v>
      </c>
      <c r="B97" s="84" t="s">
        <v>293</v>
      </c>
      <c r="C97" s="36" t="s">
        <v>464</v>
      </c>
      <c r="D97" s="36" t="s">
        <v>170</v>
      </c>
      <c r="E97" s="36" t="s">
        <v>88</v>
      </c>
      <c r="F97" s="36">
        <v>2006</v>
      </c>
      <c r="G97" s="81">
        <v>21995.05</v>
      </c>
      <c r="H97" s="36" t="s">
        <v>181</v>
      </c>
      <c r="I97" s="231" t="s">
        <v>467</v>
      </c>
      <c r="J97" s="36" t="s">
        <v>466</v>
      </c>
      <c r="K97" s="36" t="s">
        <v>342</v>
      </c>
      <c r="L97" s="36" t="s">
        <v>470</v>
      </c>
      <c r="M97" s="36" t="s">
        <v>469</v>
      </c>
      <c r="N97" s="5"/>
      <c r="O97" s="36" t="s">
        <v>347</v>
      </c>
      <c r="P97" s="36" t="s">
        <v>347</v>
      </c>
      <c r="Q97" s="36" t="s">
        <v>471</v>
      </c>
      <c r="R97" s="36" t="s">
        <v>347</v>
      </c>
      <c r="S97" s="36" t="s">
        <v>471</v>
      </c>
      <c r="T97" s="36" t="s">
        <v>471</v>
      </c>
      <c r="U97" s="94">
        <v>22</v>
      </c>
      <c r="V97" s="94">
        <v>1</v>
      </c>
      <c r="W97" s="94" t="s">
        <v>472</v>
      </c>
      <c r="X97" s="94" t="s">
        <v>88</v>
      </c>
    </row>
    <row r="98" spans="1:24" ht="18" customHeight="1">
      <c r="A98" s="371" t="s">
        <v>9</v>
      </c>
      <c r="B98" s="371"/>
      <c r="C98" s="371"/>
      <c r="D98" s="371"/>
      <c r="E98" s="371"/>
      <c r="F98" s="371"/>
      <c r="G98" s="76">
        <f>SUM(G96:G97)</f>
        <v>208392.65</v>
      </c>
      <c r="H98" s="5"/>
      <c r="I98" s="232"/>
      <c r="J98" s="5"/>
      <c r="K98" s="5"/>
      <c r="L98" s="5"/>
      <c r="M98" s="5"/>
      <c r="N98" s="5"/>
      <c r="O98" s="5"/>
      <c r="P98" s="5"/>
      <c r="Q98" s="14"/>
      <c r="R98" s="14"/>
      <c r="S98" s="14"/>
      <c r="T98" s="14"/>
      <c r="U98" s="14"/>
      <c r="V98" s="14"/>
      <c r="W98" s="14"/>
      <c r="X98" s="14"/>
    </row>
    <row r="99" spans="1:24" s="2" customFormat="1" ht="14.25" customHeight="1">
      <c r="A99" s="375" t="s">
        <v>769</v>
      </c>
      <c r="B99" s="375"/>
      <c r="C99" s="375"/>
      <c r="D99" s="375"/>
      <c r="E99" s="375"/>
      <c r="F99" s="375"/>
      <c r="G99" s="375"/>
      <c r="H99" s="24"/>
      <c r="I99" s="230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</row>
    <row r="100" spans="1:24" s="12" customFormat="1" ht="114.75">
      <c r="A100" s="36">
        <v>1</v>
      </c>
      <c r="B100" s="83" t="s">
        <v>294</v>
      </c>
      <c r="C100" s="77" t="s">
        <v>473</v>
      </c>
      <c r="D100" s="77" t="s">
        <v>204</v>
      </c>
      <c r="E100" s="77" t="s">
        <v>205</v>
      </c>
      <c r="F100" s="77">
        <v>1953</v>
      </c>
      <c r="G100" s="120">
        <v>2389851.9</v>
      </c>
      <c r="H100" s="36" t="s">
        <v>181</v>
      </c>
      <c r="I100" s="91" t="s">
        <v>1383</v>
      </c>
      <c r="J100" s="77" t="s">
        <v>476</v>
      </c>
      <c r="K100" s="77" t="s">
        <v>430</v>
      </c>
      <c r="L100" s="77" t="s">
        <v>480</v>
      </c>
      <c r="M100" s="77" t="s">
        <v>481</v>
      </c>
      <c r="N100" s="77" t="s">
        <v>1385</v>
      </c>
      <c r="O100" s="77" t="s">
        <v>192</v>
      </c>
      <c r="P100" s="77" t="s">
        <v>457</v>
      </c>
      <c r="Q100" s="77" t="s">
        <v>215</v>
      </c>
      <c r="R100" s="77" t="s">
        <v>192</v>
      </c>
      <c r="S100" s="77" t="s">
        <v>192</v>
      </c>
      <c r="T100" s="77" t="s">
        <v>487</v>
      </c>
      <c r="U100" s="78">
        <v>3245.01</v>
      </c>
      <c r="V100" s="78">
        <v>4</v>
      </c>
      <c r="W100" s="78" t="s">
        <v>204</v>
      </c>
      <c r="X100" s="78" t="s">
        <v>205</v>
      </c>
    </row>
    <row r="101" spans="1:24" s="12" customFormat="1" ht="76.5">
      <c r="A101" s="36">
        <v>2</v>
      </c>
      <c r="B101" s="128" t="s">
        <v>295</v>
      </c>
      <c r="C101" s="36" t="s">
        <v>473</v>
      </c>
      <c r="D101" s="36" t="s">
        <v>204</v>
      </c>
      <c r="E101" s="36" t="s">
        <v>474</v>
      </c>
      <c r="F101" s="36">
        <v>1969</v>
      </c>
      <c r="G101" s="121">
        <f>265274.21+128136.76</f>
        <v>393410.97000000003</v>
      </c>
      <c r="H101" s="36" t="s">
        <v>181</v>
      </c>
      <c r="I101" s="251" t="s">
        <v>1384</v>
      </c>
      <c r="J101" s="36" t="s">
        <v>477</v>
      </c>
      <c r="K101" s="249" t="s">
        <v>482</v>
      </c>
      <c r="L101" s="249" t="s">
        <v>480</v>
      </c>
      <c r="M101" s="249" t="s">
        <v>483</v>
      </c>
      <c r="N101" s="249" t="s">
        <v>486</v>
      </c>
      <c r="O101" s="249" t="s">
        <v>192</v>
      </c>
      <c r="P101" s="249" t="s">
        <v>457</v>
      </c>
      <c r="Q101" s="249" t="s">
        <v>457</v>
      </c>
      <c r="R101" s="249" t="s">
        <v>215</v>
      </c>
      <c r="S101" s="249" t="s">
        <v>192</v>
      </c>
      <c r="T101" s="249" t="s">
        <v>488</v>
      </c>
      <c r="U101" s="94">
        <v>2546.5100000000002</v>
      </c>
      <c r="V101" s="94">
        <v>4</v>
      </c>
      <c r="W101" s="94" t="s">
        <v>204</v>
      </c>
      <c r="X101" s="36" t="s">
        <v>490</v>
      </c>
    </row>
    <row r="102" spans="1:24" s="12" customFormat="1" ht="102">
      <c r="A102" s="36">
        <v>3</v>
      </c>
      <c r="B102" s="248" t="s">
        <v>1381</v>
      </c>
      <c r="C102" s="36" t="s">
        <v>475</v>
      </c>
      <c r="D102" s="36" t="s">
        <v>204</v>
      </c>
      <c r="E102" s="36" t="s">
        <v>205</v>
      </c>
      <c r="F102" s="249" t="s">
        <v>1382</v>
      </c>
      <c r="G102" s="124">
        <v>2588201.04</v>
      </c>
      <c r="H102" s="36" t="s">
        <v>181</v>
      </c>
      <c r="I102" s="251" t="s">
        <v>478</v>
      </c>
      <c r="J102" s="36" t="s">
        <v>479</v>
      </c>
      <c r="K102" s="249" t="s">
        <v>484</v>
      </c>
      <c r="L102" s="249" t="s">
        <v>480</v>
      </c>
      <c r="M102" s="249" t="s">
        <v>485</v>
      </c>
      <c r="N102" s="249" t="s">
        <v>1386</v>
      </c>
      <c r="O102" s="249" t="s">
        <v>489</v>
      </c>
      <c r="P102" s="249" t="s">
        <v>215</v>
      </c>
      <c r="Q102" s="249" t="s">
        <v>215</v>
      </c>
      <c r="R102" s="249" t="s">
        <v>215</v>
      </c>
      <c r="S102" s="249" t="s">
        <v>192</v>
      </c>
      <c r="T102" s="249" t="s">
        <v>215</v>
      </c>
      <c r="U102" s="94">
        <v>1136.9000000000001</v>
      </c>
      <c r="V102" s="94">
        <v>1</v>
      </c>
      <c r="W102" s="94" t="s">
        <v>205</v>
      </c>
      <c r="X102" s="94" t="s">
        <v>205</v>
      </c>
    </row>
    <row r="103" spans="1:24" ht="18" customHeight="1">
      <c r="A103" s="371" t="s">
        <v>9</v>
      </c>
      <c r="B103" s="371"/>
      <c r="C103" s="371"/>
      <c r="D103" s="371"/>
      <c r="E103" s="371"/>
      <c r="F103" s="371"/>
      <c r="G103" s="97">
        <f>SUM(G100:G102)</f>
        <v>5371463.9100000001</v>
      </c>
      <c r="H103" s="5"/>
      <c r="I103" s="232"/>
      <c r="J103" s="5"/>
      <c r="K103" s="5"/>
      <c r="L103" s="5"/>
      <c r="M103" s="5"/>
      <c r="N103" s="5"/>
      <c r="O103" s="5"/>
      <c r="P103" s="5"/>
      <c r="Q103" s="14"/>
      <c r="R103" s="14"/>
      <c r="S103" s="14"/>
      <c r="T103" s="14"/>
      <c r="U103" s="14"/>
      <c r="V103" s="14"/>
      <c r="W103" s="14"/>
      <c r="X103" s="14"/>
    </row>
    <row r="104" spans="1:24" s="2" customFormat="1" ht="14.25" customHeight="1">
      <c r="A104" s="375" t="s">
        <v>770</v>
      </c>
      <c r="B104" s="375"/>
      <c r="C104" s="375"/>
      <c r="D104" s="375"/>
      <c r="E104" s="375"/>
      <c r="F104" s="375"/>
      <c r="G104" s="375"/>
      <c r="H104" s="24"/>
      <c r="I104" s="230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</row>
    <row r="105" spans="1:24" s="12" customFormat="1" ht="51">
      <c r="A105" s="36">
        <v>1</v>
      </c>
      <c r="B105" s="115" t="s">
        <v>296</v>
      </c>
      <c r="C105" s="36" t="s">
        <v>398</v>
      </c>
      <c r="D105" s="36" t="s">
        <v>204</v>
      </c>
      <c r="E105" s="36" t="s">
        <v>205</v>
      </c>
      <c r="F105" s="36">
        <v>1967</v>
      </c>
      <c r="G105" s="123">
        <v>838278.82</v>
      </c>
      <c r="H105" s="36" t="s">
        <v>181</v>
      </c>
      <c r="I105" s="91" t="s">
        <v>1411</v>
      </c>
      <c r="J105" s="102" t="s">
        <v>673</v>
      </c>
      <c r="K105" s="77" t="s">
        <v>674</v>
      </c>
      <c r="L105" s="77" t="s">
        <v>675</v>
      </c>
      <c r="M105" s="77" t="s">
        <v>676</v>
      </c>
      <c r="N105" s="26"/>
      <c r="O105" s="77" t="s">
        <v>457</v>
      </c>
      <c r="P105" s="77" t="s">
        <v>192</v>
      </c>
      <c r="Q105" s="77" t="s">
        <v>457</v>
      </c>
      <c r="R105" s="77" t="s">
        <v>457</v>
      </c>
      <c r="S105" s="77" t="s">
        <v>192</v>
      </c>
      <c r="T105" s="77" t="s">
        <v>192</v>
      </c>
      <c r="U105" s="116">
        <v>1142.5</v>
      </c>
      <c r="V105" s="116">
        <v>1</v>
      </c>
      <c r="W105" s="116" t="s">
        <v>170</v>
      </c>
      <c r="X105" s="116" t="s">
        <v>88</v>
      </c>
    </row>
    <row r="106" spans="1:24" s="12" customFormat="1" ht="89.25">
      <c r="A106" s="36">
        <v>2</v>
      </c>
      <c r="B106" s="60" t="s">
        <v>297</v>
      </c>
      <c r="C106" s="36" t="s">
        <v>398</v>
      </c>
      <c r="D106" s="36" t="s">
        <v>204</v>
      </c>
      <c r="E106" s="36" t="s">
        <v>205</v>
      </c>
      <c r="F106" s="36">
        <v>1999</v>
      </c>
      <c r="G106" s="124">
        <v>1736384.6</v>
      </c>
      <c r="H106" s="36" t="s">
        <v>181</v>
      </c>
      <c r="I106" s="251" t="s">
        <v>1412</v>
      </c>
      <c r="J106" s="114" t="s">
        <v>678</v>
      </c>
      <c r="K106" s="249" t="s">
        <v>1413</v>
      </c>
      <c r="L106" s="249" t="s">
        <v>677</v>
      </c>
      <c r="M106" s="249" t="s">
        <v>1414</v>
      </c>
      <c r="N106" s="26"/>
      <c r="O106" s="77" t="s">
        <v>457</v>
      </c>
      <c r="P106" s="77" t="s">
        <v>192</v>
      </c>
      <c r="Q106" s="77" t="s">
        <v>457</v>
      </c>
      <c r="R106" s="249" t="s">
        <v>1415</v>
      </c>
      <c r="S106" s="249" t="s">
        <v>192</v>
      </c>
      <c r="T106" s="249" t="s">
        <v>192</v>
      </c>
      <c r="U106" s="58">
        <v>1444.56</v>
      </c>
      <c r="V106" s="58">
        <v>2</v>
      </c>
      <c r="W106" s="58" t="s">
        <v>170</v>
      </c>
      <c r="X106" s="58" t="s">
        <v>88</v>
      </c>
    </row>
    <row r="107" spans="1:24" s="12" customFormat="1" ht="18" customHeight="1">
      <c r="A107" s="371" t="s">
        <v>9</v>
      </c>
      <c r="B107" s="371"/>
      <c r="C107" s="371"/>
      <c r="D107" s="371"/>
      <c r="E107" s="371"/>
      <c r="F107" s="371"/>
      <c r="G107" s="97">
        <f>SUM(G105:G106)</f>
        <v>2574663.42</v>
      </c>
      <c r="H107" s="26"/>
      <c r="I107" s="23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</row>
    <row r="108" spans="1:24" s="2" customFormat="1" ht="14.25" customHeight="1">
      <c r="A108" s="375" t="s">
        <v>771</v>
      </c>
      <c r="B108" s="375"/>
      <c r="C108" s="375"/>
      <c r="D108" s="375"/>
      <c r="E108" s="375"/>
      <c r="F108" s="375"/>
      <c r="G108" s="375"/>
      <c r="H108" s="24"/>
      <c r="I108" s="230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s="12" customFormat="1" ht="38.25">
      <c r="A109" s="36">
        <v>1</v>
      </c>
      <c r="B109" s="83" t="s">
        <v>298</v>
      </c>
      <c r="C109" s="77" t="s">
        <v>609</v>
      </c>
      <c r="D109" s="77" t="s">
        <v>204</v>
      </c>
      <c r="E109" s="77" t="s">
        <v>205</v>
      </c>
      <c r="F109" s="77">
        <v>1963</v>
      </c>
      <c r="G109" s="120">
        <f>395961.77+115171.11</f>
        <v>511132.88</v>
      </c>
      <c r="H109" s="36" t="s">
        <v>181</v>
      </c>
      <c r="I109" s="233" t="s">
        <v>614</v>
      </c>
      <c r="J109" s="77" t="s">
        <v>615</v>
      </c>
      <c r="K109" s="77" t="s">
        <v>430</v>
      </c>
      <c r="L109" s="77" t="s">
        <v>501</v>
      </c>
      <c r="M109" s="77" t="s">
        <v>617</v>
      </c>
      <c r="N109" s="77" t="s">
        <v>1427</v>
      </c>
      <c r="O109" s="77" t="s">
        <v>195</v>
      </c>
      <c r="P109" s="77" t="s">
        <v>195</v>
      </c>
      <c r="Q109" s="77" t="s">
        <v>195</v>
      </c>
      <c r="R109" s="77" t="s">
        <v>195</v>
      </c>
      <c r="S109" s="77" t="s">
        <v>195</v>
      </c>
      <c r="T109" s="77" t="s">
        <v>195</v>
      </c>
      <c r="U109" s="78">
        <v>1301</v>
      </c>
      <c r="V109" s="78">
        <v>3</v>
      </c>
      <c r="W109" s="78" t="s">
        <v>204</v>
      </c>
      <c r="X109" s="78" t="s">
        <v>204</v>
      </c>
    </row>
    <row r="110" spans="1:24" s="12" customFormat="1" ht="38.25">
      <c r="A110" s="36">
        <v>2</v>
      </c>
      <c r="B110" s="84" t="s">
        <v>299</v>
      </c>
      <c r="C110" s="36" t="s">
        <v>610</v>
      </c>
      <c r="D110" s="36" t="s">
        <v>204</v>
      </c>
      <c r="E110" s="36" t="s">
        <v>205</v>
      </c>
      <c r="F110" s="36">
        <v>1967</v>
      </c>
      <c r="G110" s="121">
        <v>475186.34</v>
      </c>
      <c r="H110" s="36" t="s">
        <v>181</v>
      </c>
      <c r="I110" s="231" t="s">
        <v>963</v>
      </c>
      <c r="J110" s="36" t="s">
        <v>616</v>
      </c>
      <c r="K110" s="36" t="s">
        <v>430</v>
      </c>
      <c r="L110" s="36" t="s">
        <v>618</v>
      </c>
      <c r="M110" s="77" t="s">
        <v>617</v>
      </c>
      <c r="N110" s="5"/>
      <c r="O110" s="36" t="s">
        <v>195</v>
      </c>
      <c r="P110" s="36" t="s">
        <v>195</v>
      </c>
      <c r="Q110" s="36" t="s">
        <v>195</v>
      </c>
      <c r="R110" s="36" t="s">
        <v>195</v>
      </c>
      <c r="S110" s="36" t="s">
        <v>195</v>
      </c>
      <c r="T110" s="36" t="s">
        <v>195</v>
      </c>
      <c r="U110" s="94">
        <v>1182.2</v>
      </c>
      <c r="V110" s="94">
        <v>2</v>
      </c>
      <c r="W110" s="94" t="s">
        <v>204</v>
      </c>
      <c r="X110" s="94" t="s">
        <v>205</v>
      </c>
    </row>
    <row r="111" spans="1:24" s="12" customFormat="1">
      <c r="A111" s="36">
        <v>3</v>
      </c>
      <c r="B111" s="84" t="s">
        <v>300</v>
      </c>
      <c r="C111" s="36" t="s">
        <v>611</v>
      </c>
      <c r="D111" s="36" t="s">
        <v>204</v>
      </c>
      <c r="E111" s="36" t="s">
        <v>205</v>
      </c>
      <c r="F111" s="36">
        <v>1964</v>
      </c>
      <c r="G111" s="121">
        <v>2015.39</v>
      </c>
      <c r="H111" s="36" t="s">
        <v>181</v>
      </c>
      <c r="I111" s="233" t="s">
        <v>614</v>
      </c>
      <c r="J111" s="77" t="s">
        <v>615</v>
      </c>
      <c r="K111" s="36"/>
      <c r="L111" s="36"/>
      <c r="M111" s="36"/>
      <c r="N111" s="5"/>
      <c r="O111" s="36" t="s">
        <v>193</v>
      </c>
      <c r="P111" s="36" t="s">
        <v>193</v>
      </c>
      <c r="Q111" s="36" t="s">
        <v>193</v>
      </c>
      <c r="R111" s="36" t="s">
        <v>193</v>
      </c>
      <c r="S111" s="36" t="s">
        <v>193</v>
      </c>
      <c r="T111" s="36" t="s">
        <v>193</v>
      </c>
      <c r="U111" s="94"/>
      <c r="V111" s="94"/>
      <c r="W111" s="94"/>
      <c r="X111" s="94"/>
    </row>
    <row r="112" spans="1:24" s="12" customFormat="1">
      <c r="A112" s="36">
        <v>4</v>
      </c>
      <c r="B112" s="84" t="s">
        <v>208</v>
      </c>
      <c r="C112" s="36" t="s">
        <v>612</v>
      </c>
      <c r="D112" s="36" t="s">
        <v>204</v>
      </c>
      <c r="E112" s="36" t="s">
        <v>205</v>
      </c>
      <c r="F112" s="36">
        <v>1979</v>
      </c>
      <c r="G112" s="121">
        <v>3695.21</v>
      </c>
      <c r="H112" s="36" t="s">
        <v>181</v>
      </c>
      <c r="I112" s="233" t="s">
        <v>614</v>
      </c>
      <c r="J112" s="77" t="s">
        <v>615</v>
      </c>
      <c r="K112" s="36"/>
      <c r="L112" s="36"/>
      <c r="M112" s="36"/>
      <c r="N112" s="5"/>
      <c r="O112" s="36" t="s">
        <v>193</v>
      </c>
      <c r="P112" s="36" t="s">
        <v>193</v>
      </c>
      <c r="Q112" s="36" t="s">
        <v>193</v>
      </c>
      <c r="R112" s="36" t="s">
        <v>193</v>
      </c>
      <c r="S112" s="36" t="s">
        <v>193</v>
      </c>
      <c r="T112" s="36" t="s">
        <v>193</v>
      </c>
      <c r="U112" s="36"/>
      <c r="V112" s="36"/>
      <c r="W112" s="36"/>
      <c r="X112" s="36"/>
    </row>
    <row r="113" spans="1:24" s="12" customFormat="1">
      <c r="A113" s="36">
        <v>5</v>
      </c>
      <c r="B113" s="84" t="s">
        <v>301</v>
      </c>
      <c r="C113" s="36" t="s">
        <v>610</v>
      </c>
      <c r="D113" s="36" t="s">
        <v>204</v>
      </c>
      <c r="E113" s="36" t="s">
        <v>205</v>
      </c>
      <c r="F113" s="36">
        <v>1988</v>
      </c>
      <c r="G113" s="121">
        <v>19566.79</v>
      </c>
      <c r="H113" s="36" t="s">
        <v>181</v>
      </c>
      <c r="I113" s="233" t="s">
        <v>614</v>
      </c>
      <c r="J113" s="77" t="s">
        <v>615</v>
      </c>
      <c r="K113" s="36"/>
      <c r="L113" s="36"/>
      <c r="M113" s="36"/>
      <c r="N113" s="5"/>
      <c r="O113" s="36" t="s">
        <v>193</v>
      </c>
      <c r="P113" s="36" t="s">
        <v>193</v>
      </c>
      <c r="Q113" s="36" t="s">
        <v>193</v>
      </c>
      <c r="R113" s="36" t="s">
        <v>193</v>
      </c>
      <c r="S113" s="36" t="s">
        <v>193</v>
      </c>
      <c r="T113" s="36" t="s">
        <v>193</v>
      </c>
      <c r="U113" s="36">
        <v>968</v>
      </c>
      <c r="V113" s="36"/>
      <c r="W113" s="36"/>
      <c r="X113" s="36"/>
    </row>
    <row r="114" spans="1:24" s="12" customFormat="1" ht="15" customHeight="1">
      <c r="A114" s="36">
        <v>6</v>
      </c>
      <c r="B114" s="248" t="s">
        <v>1428</v>
      </c>
      <c r="C114" s="36" t="s">
        <v>613</v>
      </c>
      <c r="D114" s="36" t="s">
        <v>204</v>
      </c>
      <c r="E114" s="36" t="s">
        <v>205</v>
      </c>
      <c r="F114" s="36">
        <v>1974</v>
      </c>
      <c r="G114" s="121">
        <v>42918.96</v>
      </c>
      <c r="H114" s="36" t="s">
        <v>181</v>
      </c>
      <c r="I114" s="233" t="s">
        <v>614</v>
      </c>
      <c r="J114" s="77" t="s">
        <v>615</v>
      </c>
      <c r="K114" s="36" t="s">
        <v>430</v>
      </c>
      <c r="L114" s="36" t="s">
        <v>431</v>
      </c>
      <c r="M114" s="36" t="s">
        <v>431</v>
      </c>
      <c r="N114" s="5"/>
      <c r="O114" s="36" t="s">
        <v>195</v>
      </c>
      <c r="P114" s="36" t="s">
        <v>195</v>
      </c>
      <c r="Q114" s="36" t="s">
        <v>195</v>
      </c>
      <c r="R114" s="36" t="s">
        <v>195</v>
      </c>
      <c r="S114" s="36" t="s">
        <v>195</v>
      </c>
      <c r="T114" s="36" t="s">
        <v>195</v>
      </c>
      <c r="U114" s="94">
        <v>224.79</v>
      </c>
      <c r="V114" s="94">
        <v>1</v>
      </c>
      <c r="W114" s="94" t="s">
        <v>474</v>
      </c>
      <c r="X114" s="94" t="s">
        <v>205</v>
      </c>
    </row>
    <row r="115" spans="1:24" s="12" customFormat="1" ht="38.25">
      <c r="A115" s="36">
        <v>7</v>
      </c>
      <c r="B115" s="84" t="s">
        <v>302</v>
      </c>
      <c r="C115" s="36" t="s">
        <v>610</v>
      </c>
      <c r="D115" s="36" t="s">
        <v>204</v>
      </c>
      <c r="E115" s="36" t="s">
        <v>205</v>
      </c>
      <c r="F115" s="36">
        <v>2003</v>
      </c>
      <c r="G115" s="121">
        <v>1797247.72</v>
      </c>
      <c r="H115" s="36" t="s">
        <v>181</v>
      </c>
      <c r="I115" s="231" t="s">
        <v>964</v>
      </c>
      <c r="J115" s="36" t="s">
        <v>616</v>
      </c>
      <c r="K115" s="249" t="s">
        <v>430</v>
      </c>
      <c r="L115" s="249" t="s">
        <v>618</v>
      </c>
      <c r="M115" s="77" t="s">
        <v>617</v>
      </c>
      <c r="N115" s="5"/>
      <c r="O115" s="249" t="s">
        <v>195</v>
      </c>
      <c r="P115" s="249" t="s">
        <v>195</v>
      </c>
      <c r="Q115" s="249" t="s">
        <v>195</v>
      </c>
      <c r="R115" s="249" t="s">
        <v>195</v>
      </c>
      <c r="S115" s="249" t="s">
        <v>195</v>
      </c>
      <c r="T115" s="249" t="s">
        <v>195</v>
      </c>
      <c r="U115" s="255">
        <v>698.3</v>
      </c>
      <c r="V115" s="94">
        <v>1</v>
      </c>
      <c r="W115" s="94" t="s">
        <v>474</v>
      </c>
      <c r="X115" s="94" t="s">
        <v>205</v>
      </c>
    </row>
    <row r="116" spans="1:24" s="12" customFormat="1">
      <c r="A116" s="36">
        <v>8</v>
      </c>
      <c r="B116" s="84" t="s">
        <v>303</v>
      </c>
      <c r="C116" s="36"/>
      <c r="D116" s="36" t="s">
        <v>204</v>
      </c>
      <c r="E116" s="36" t="s">
        <v>205</v>
      </c>
      <c r="F116" s="36">
        <v>2011</v>
      </c>
      <c r="G116" s="121">
        <v>64429.65</v>
      </c>
      <c r="H116" s="36" t="s">
        <v>181</v>
      </c>
      <c r="I116" s="231"/>
      <c r="J116" s="36" t="s">
        <v>616</v>
      </c>
      <c r="K116" s="36"/>
      <c r="L116" s="36"/>
      <c r="M116" s="36"/>
      <c r="N116" s="5"/>
      <c r="O116" s="36" t="s">
        <v>193</v>
      </c>
      <c r="P116" s="36" t="s">
        <v>193</v>
      </c>
      <c r="Q116" s="36" t="s">
        <v>193</v>
      </c>
      <c r="R116" s="36" t="s">
        <v>193</v>
      </c>
      <c r="S116" s="36" t="s">
        <v>193</v>
      </c>
      <c r="T116" s="36" t="s">
        <v>193</v>
      </c>
      <c r="U116" s="94">
        <v>517.79999999999995</v>
      </c>
      <c r="V116" s="36"/>
      <c r="W116" s="36"/>
      <c r="X116" s="36"/>
    </row>
    <row r="117" spans="1:24" s="12" customFormat="1" ht="25.5">
      <c r="A117" s="36">
        <v>9</v>
      </c>
      <c r="B117" s="84" t="s">
        <v>304</v>
      </c>
      <c r="C117" s="36" t="s">
        <v>611</v>
      </c>
      <c r="D117" s="36" t="s">
        <v>204</v>
      </c>
      <c r="E117" s="36" t="s">
        <v>205</v>
      </c>
      <c r="F117" s="36">
        <v>2017</v>
      </c>
      <c r="G117" s="121">
        <v>12999.87</v>
      </c>
      <c r="H117" s="36" t="s">
        <v>181</v>
      </c>
      <c r="I117" s="233" t="s">
        <v>614</v>
      </c>
      <c r="J117" s="77" t="s">
        <v>615</v>
      </c>
      <c r="K117" s="36"/>
      <c r="L117" s="36"/>
      <c r="M117" s="36"/>
      <c r="N117" s="5"/>
      <c r="O117" s="36" t="s">
        <v>193</v>
      </c>
      <c r="P117" s="36" t="s">
        <v>193</v>
      </c>
      <c r="Q117" s="36" t="s">
        <v>193</v>
      </c>
      <c r="R117" s="36" t="s">
        <v>193</v>
      </c>
      <c r="S117" s="36" t="s">
        <v>193</v>
      </c>
      <c r="T117" s="36" t="s">
        <v>193</v>
      </c>
      <c r="U117" s="36"/>
      <c r="V117" s="36"/>
      <c r="W117" s="36"/>
      <c r="X117" s="36"/>
    </row>
    <row r="118" spans="1:24" s="12" customFormat="1">
      <c r="A118" s="36">
        <v>10</v>
      </c>
      <c r="B118" s="73" t="s">
        <v>305</v>
      </c>
      <c r="C118" s="36"/>
      <c r="D118" s="36" t="s">
        <v>204</v>
      </c>
      <c r="E118" s="36" t="s">
        <v>205</v>
      </c>
      <c r="F118" s="36">
        <v>2020</v>
      </c>
      <c r="G118" s="261">
        <v>24300</v>
      </c>
      <c r="H118" s="36" t="s">
        <v>181</v>
      </c>
      <c r="I118" s="233"/>
      <c r="J118" s="77" t="s">
        <v>615</v>
      </c>
      <c r="K118" s="36"/>
      <c r="L118" s="36"/>
      <c r="M118" s="36"/>
      <c r="N118" s="5"/>
      <c r="O118" s="36" t="s">
        <v>193</v>
      </c>
      <c r="P118" s="36" t="s">
        <v>193</v>
      </c>
      <c r="Q118" s="36" t="s">
        <v>193</v>
      </c>
      <c r="R118" s="36" t="s">
        <v>193</v>
      </c>
      <c r="S118" s="36" t="s">
        <v>193</v>
      </c>
      <c r="T118" s="36" t="s">
        <v>193</v>
      </c>
      <c r="U118" s="36">
        <v>640</v>
      </c>
      <c r="V118" s="36"/>
      <c r="W118" s="36"/>
      <c r="X118" s="36"/>
    </row>
    <row r="119" spans="1:24" ht="18" customHeight="1">
      <c r="A119" s="371" t="s">
        <v>9</v>
      </c>
      <c r="B119" s="371"/>
      <c r="C119" s="371"/>
      <c r="D119" s="371"/>
      <c r="E119" s="371"/>
      <c r="F119" s="371"/>
      <c r="G119" s="97">
        <f>SUM(G109:G118)</f>
        <v>2953492.81</v>
      </c>
      <c r="H119" s="5"/>
      <c r="I119" s="232"/>
      <c r="J119" s="5"/>
      <c r="K119" s="5"/>
      <c r="L119" s="5"/>
      <c r="M119" s="5"/>
      <c r="N119" s="5"/>
      <c r="O119" s="5"/>
      <c r="P119" s="5"/>
      <c r="Q119" s="14"/>
      <c r="R119" s="14"/>
      <c r="S119" s="14"/>
      <c r="T119" s="14"/>
      <c r="U119" s="14"/>
      <c r="V119" s="14"/>
      <c r="W119" s="14"/>
      <c r="X119" s="14"/>
    </row>
    <row r="120" spans="1:24" s="2" customFormat="1" ht="14.25" customHeight="1">
      <c r="A120" s="375" t="s">
        <v>772</v>
      </c>
      <c r="B120" s="375"/>
      <c r="C120" s="375"/>
      <c r="D120" s="375"/>
      <c r="E120" s="375"/>
      <c r="F120" s="375"/>
      <c r="G120" s="375"/>
      <c r="H120" s="24"/>
      <c r="I120" s="230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s="12" customFormat="1" ht="89.25">
      <c r="A121" s="36">
        <v>1</v>
      </c>
      <c r="B121" s="83" t="s">
        <v>299</v>
      </c>
      <c r="C121" s="77" t="s">
        <v>621</v>
      </c>
      <c r="D121" s="77" t="s">
        <v>170</v>
      </c>
      <c r="E121" s="77" t="s">
        <v>88</v>
      </c>
      <c r="F121" s="77">
        <v>1960</v>
      </c>
      <c r="G121" s="120">
        <v>1451446.39</v>
      </c>
      <c r="H121" s="36" t="s">
        <v>181</v>
      </c>
      <c r="I121" s="356" t="s">
        <v>623</v>
      </c>
      <c r="J121" s="77" t="s">
        <v>624</v>
      </c>
      <c r="K121" s="77" t="s">
        <v>626</v>
      </c>
      <c r="L121" s="77" t="s">
        <v>501</v>
      </c>
      <c r="M121" s="77" t="s">
        <v>627</v>
      </c>
      <c r="N121" s="256" t="s">
        <v>1380</v>
      </c>
      <c r="O121" s="77" t="s">
        <v>195</v>
      </c>
      <c r="P121" s="77" t="s">
        <v>195</v>
      </c>
      <c r="Q121" s="77" t="s">
        <v>195</v>
      </c>
      <c r="R121" s="77" t="s">
        <v>195</v>
      </c>
      <c r="S121" s="77" t="s">
        <v>195</v>
      </c>
      <c r="T121" s="77" t="s">
        <v>195</v>
      </c>
      <c r="U121" s="77">
        <v>2500</v>
      </c>
      <c r="V121" s="78">
        <v>2</v>
      </c>
      <c r="W121" s="78" t="s">
        <v>170</v>
      </c>
      <c r="X121" s="78" t="s">
        <v>88</v>
      </c>
    </row>
    <row r="122" spans="1:24" s="12" customFormat="1" ht="25.5">
      <c r="A122" s="36">
        <v>2</v>
      </c>
      <c r="B122" s="84" t="s">
        <v>208</v>
      </c>
      <c r="C122" s="36"/>
      <c r="D122" s="36"/>
      <c r="E122" s="36"/>
      <c r="F122" s="36">
        <v>2008</v>
      </c>
      <c r="G122" s="121">
        <v>66418.36</v>
      </c>
      <c r="H122" s="36" t="s">
        <v>181</v>
      </c>
      <c r="I122" s="5"/>
      <c r="J122" s="36" t="s">
        <v>625</v>
      </c>
      <c r="K122" s="5"/>
      <c r="L122" s="5"/>
      <c r="M122" s="5"/>
      <c r="N122" s="5"/>
      <c r="O122" s="5"/>
      <c r="P122" s="5"/>
      <c r="Q122" s="26"/>
      <c r="R122" s="26"/>
      <c r="S122" s="26"/>
      <c r="T122" s="26"/>
      <c r="U122" s="26"/>
      <c r="V122" s="26"/>
      <c r="W122" s="26"/>
      <c r="X122" s="26"/>
    </row>
    <row r="123" spans="1:24" s="12" customFormat="1">
      <c r="A123" s="36">
        <v>3</v>
      </c>
      <c r="B123" s="84" t="s">
        <v>276</v>
      </c>
      <c r="C123" s="36"/>
      <c r="D123" s="36"/>
      <c r="E123" s="36"/>
      <c r="F123" s="36" t="s">
        <v>622</v>
      </c>
      <c r="G123" s="125">
        <v>65595.649999999994</v>
      </c>
      <c r="H123" s="36" t="s">
        <v>181</v>
      </c>
      <c r="I123" s="5"/>
      <c r="J123" s="36"/>
      <c r="K123" s="5"/>
      <c r="L123" s="5"/>
      <c r="M123" s="5"/>
      <c r="N123" s="5"/>
      <c r="O123" s="5"/>
      <c r="P123" s="5"/>
      <c r="Q123" s="26"/>
      <c r="R123" s="26"/>
      <c r="S123" s="26"/>
      <c r="T123" s="26"/>
      <c r="U123" s="26"/>
      <c r="V123" s="26"/>
      <c r="W123" s="26"/>
      <c r="X123" s="26"/>
    </row>
    <row r="124" spans="1:24" ht="18" customHeight="1">
      <c r="A124" s="371" t="s">
        <v>9</v>
      </c>
      <c r="B124" s="371"/>
      <c r="C124" s="371"/>
      <c r="D124" s="371"/>
      <c r="E124" s="371"/>
      <c r="F124" s="371"/>
      <c r="G124" s="97">
        <f>SUM(G121:G123)</f>
        <v>1583460.4</v>
      </c>
      <c r="H124" s="5"/>
      <c r="I124" s="5"/>
      <c r="J124" s="5"/>
      <c r="K124" s="5"/>
      <c r="L124" s="5"/>
      <c r="M124" s="5"/>
      <c r="N124" s="5"/>
      <c r="O124" s="5"/>
      <c r="P124" s="5"/>
      <c r="Q124" s="14"/>
      <c r="R124" s="14"/>
      <c r="S124" s="14"/>
      <c r="T124" s="14"/>
      <c r="U124" s="14"/>
      <c r="V124" s="14"/>
      <c r="W124" s="14"/>
      <c r="X124" s="14"/>
    </row>
    <row r="125" spans="1:24" s="2" customFormat="1" ht="14.25" customHeight="1">
      <c r="A125" s="375" t="s">
        <v>773</v>
      </c>
      <c r="B125" s="375"/>
      <c r="C125" s="375"/>
      <c r="D125" s="375"/>
      <c r="E125" s="375"/>
      <c r="F125" s="375"/>
      <c r="G125" s="375"/>
      <c r="H125" s="24"/>
      <c r="I125" s="230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s="12" customFormat="1" ht="34.5" customHeight="1">
      <c r="A126" s="36">
        <v>1</v>
      </c>
      <c r="B126" s="83" t="s">
        <v>309</v>
      </c>
      <c r="C126" s="102" t="s">
        <v>398</v>
      </c>
      <c r="D126" s="102" t="s">
        <v>170</v>
      </c>
      <c r="E126" s="102" t="s">
        <v>88</v>
      </c>
      <c r="F126" s="103">
        <v>1966</v>
      </c>
      <c r="G126" s="109">
        <v>1305076.77</v>
      </c>
      <c r="H126" s="36" t="s">
        <v>181</v>
      </c>
      <c r="I126" s="235" t="s">
        <v>530</v>
      </c>
      <c r="J126" s="102" t="s">
        <v>500</v>
      </c>
      <c r="K126" s="77" t="s">
        <v>342</v>
      </c>
      <c r="L126" s="77" t="s">
        <v>501</v>
      </c>
      <c r="M126" s="77" t="s">
        <v>502</v>
      </c>
      <c r="N126" s="36" t="s">
        <v>904</v>
      </c>
      <c r="O126" s="77" t="s">
        <v>246</v>
      </c>
      <c r="P126" s="77" t="s">
        <v>195</v>
      </c>
      <c r="Q126" s="77" t="s">
        <v>246</v>
      </c>
      <c r="R126" s="77" t="s">
        <v>246</v>
      </c>
      <c r="S126" s="77" t="s">
        <v>246</v>
      </c>
      <c r="T126" s="77" t="s">
        <v>246</v>
      </c>
      <c r="U126" s="105">
        <v>1438</v>
      </c>
      <c r="V126" s="58">
        <v>3</v>
      </c>
      <c r="W126" s="59" t="s">
        <v>506</v>
      </c>
      <c r="X126" s="58" t="s">
        <v>205</v>
      </c>
    </row>
    <row r="127" spans="1:24" s="12" customFormat="1" ht="25.5">
      <c r="A127" s="36">
        <v>2</v>
      </c>
      <c r="B127" s="84" t="s">
        <v>310</v>
      </c>
      <c r="C127" s="59" t="s">
        <v>398</v>
      </c>
      <c r="D127" s="102" t="s">
        <v>170</v>
      </c>
      <c r="E127" s="59" t="s">
        <v>88</v>
      </c>
      <c r="F127" s="104">
        <v>1967</v>
      </c>
      <c r="G127" s="110">
        <v>73423.27</v>
      </c>
      <c r="H127" s="36" t="s">
        <v>181</v>
      </c>
      <c r="I127" s="237" t="s">
        <v>531</v>
      </c>
      <c r="J127" s="59" t="s">
        <v>500</v>
      </c>
      <c r="K127" s="36" t="s">
        <v>342</v>
      </c>
      <c r="L127" s="36" t="s">
        <v>501</v>
      </c>
      <c r="M127" s="77" t="s">
        <v>502</v>
      </c>
      <c r="N127" s="5"/>
      <c r="O127" s="36" t="s">
        <v>246</v>
      </c>
      <c r="P127" s="36" t="s">
        <v>195</v>
      </c>
      <c r="Q127" s="36" t="s">
        <v>246</v>
      </c>
      <c r="R127" s="36" t="s">
        <v>246</v>
      </c>
      <c r="S127" s="36" t="s">
        <v>246</v>
      </c>
      <c r="T127" s="36" t="s">
        <v>246</v>
      </c>
      <c r="U127" s="58">
        <v>537</v>
      </c>
      <c r="V127" s="58">
        <v>2</v>
      </c>
      <c r="W127" s="58" t="s">
        <v>205</v>
      </c>
      <c r="X127" s="58" t="s">
        <v>205</v>
      </c>
    </row>
    <row r="128" spans="1:24" s="12" customFormat="1" ht="25.5">
      <c r="A128" s="36">
        <v>3</v>
      </c>
      <c r="B128" s="84" t="s">
        <v>278</v>
      </c>
      <c r="C128" s="59" t="s">
        <v>498</v>
      </c>
      <c r="D128" s="102" t="s">
        <v>170</v>
      </c>
      <c r="E128" s="59" t="s">
        <v>88</v>
      </c>
      <c r="F128" s="104">
        <v>1992</v>
      </c>
      <c r="G128" s="110">
        <v>8116.8</v>
      </c>
      <c r="H128" s="36" t="s">
        <v>181</v>
      </c>
      <c r="I128" s="237" t="s">
        <v>531</v>
      </c>
      <c r="J128" s="59" t="s">
        <v>500</v>
      </c>
      <c r="K128" s="36" t="s">
        <v>503</v>
      </c>
      <c r="L128" s="36" t="s">
        <v>504</v>
      </c>
      <c r="M128" s="77" t="s">
        <v>502</v>
      </c>
      <c r="N128" s="5"/>
      <c r="O128" s="36" t="s">
        <v>246</v>
      </c>
      <c r="P128" s="36" t="s">
        <v>195</v>
      </c>
      <c r="Q128" s="36" t="s">
        <v>195</v>
      </c>
      <c r="R128" s="36" t="s">
        <v>195</v>
      </c>
      <c r="S128" s="106"/>
      <c r="T128" s="36"/>
      <c r="U128" s="58">
        <v>60</v>
      </c>
      <c r="V128" s="58">
        <v>1</v>
      </c>
      <c r="W128" s="58" t="s">
        <v>205</v>
      </c>
      <c r="X128" s="58" t="s">
        <v>205</v>
      </c>
    </row>
    <row r="129" spans="1:24" s="12" customFormat="1">
      <c r="A129" s="36">
        <v>4</v>
      </c>
      <c r="B129" s="84" t="s">
        <v>311</v>
      </c>
      <c r="C129" s="59"/>
      <c r="D129" s="102" t="s">
        <v>170</v>
      </c>
      <c r="E129" s="59" t="s">
        <v>88</v>
      </c>
      <c r="F129" s="104">
        <v>2006</v>
      </c>
      <c r="G129" s="110">
        <v>2580.5</v>
      </c>
      <c r="H129" s="36" t="s">
        <v>181</v>
      </c>
      <c r="I129" s="238"/>
      <c r="J129" s="59" t="s">
        <v>500</v>
      </c>
      <c r="K129" s="36"/>
      <c r="L129" s="36"/>
      <c r="M129" s="36"/>
      <c r="N129" s="5"/>
      <c r="O129" s="59"/>
      <c r="P129" s="59"/>
      <c r="Q129" s="59"/>
      <c r="R129" s="59"/>
      <c r="S129" s="59"/>
      <c r="T129" s="59"/>
      <c r="U129" s="107"/>
      <c r="V129" s="107"/>
      <c r="W129" s="58"/>
      <c r="X129" s="58"/>
    </row>
    <row r="130" spans="1:24" s="12" customFormat="1">
      <c r="A130" s="36">
        <v>5</v>
      </c>
      <c r="B130" s="84" t="s">
        <v>312</v>
      </c>
      <c r="C130" s="59" t="s">
        <v>499</v>
      </c>
      <c r="D130" s="102" t="s">
        <v>170</v>
      </c>
      <c r="E130" s="59" t="s">
        <v>88</v>
      </c>
      <c r="F130" s="59">
        <v>2016</v>
      </c>
      <c r="G130" s="110">
        <v>84171.8</v>
      </c>
      <c r="H130" s="36" t="s">
        <v>181</v>
      </c>
      <c r="I130" s="238"/>
      <c r="J130" s="59" t="s">
        <v>500</v>
      </c>
      <c r="K130" s="36" t="s">
        <v>505</v>
      </c>
      <c r="L130" s="36"/>
      <c r="M130" s="36"/>
      <c r="N130" s="5"/>
      <c r="O130" s="59"/>
      <c r="P130" s="59"/>
      <c r="Q130" s="59"/>
      <c r="R130" s="59"/>
      <c r="S130" s="59"/>
      <c r="T130" s="59"/>
      <c r="U130" s="58">
        <v>587</v>
      </c>
      <c r="V130" s="58"/>
      <c r="W130" s="58"/>
      <c r="X130" s="58"/>
    </row>
    <row r="131" spans="1:24" s="12" customFormat="1">
      <c r="A131" s="36">
        <v>6</v>
      </c>
      <c r="B131" s="84" t="s">
        <v>312</v>
      </c>
      <c r="C131" s="59" t="s">
        <v>499</v>
      </c>
      <c r="D131" s="102" t="s">
        <v>170</v>
      </c>
      <c r="E131" s="59" t="s">
        <v>88</v>
      </c>
      <c r="F131" s="59">
        <v>2017</v>
      </c>
      <c r="G131" s="111">
        <v>69671.899999999994</v>
      </c>
      <c r="H131" s="36" t="s">
        <v>181</v>
      </c>
      <c r="I131" s="238"/>
      <c r="J131" s="59" t="s">
        <v>500</v>
      </c>
      <c r="K131" s="36" t="s">
        <v>505</v>
      </c>
      <c r="L131" s="36"/>
      <c r="M131" s="36"/>
      <c r="N131" s="5"/>
      <c r="O131" s="59"/>
      <c r="P131" s="59"/>
      <c r="Q131" s="59"/>
      <c r="R131" s="59"/>
      <c r="S131" s="59"/>
      <c r="T131" s="59"/>
      <c r="U131" s="108">
        <v>617.48</v>
      </c>
      <c r="V131" s="58"/>
      <c r="W131" s="58"/>
      <c r="X131" s="58"/>
    </row>
    <row r="132" spans="1:24" ht="18" customHeight="1">
      <c r="A132" s="371" t="s">
        <v>9</v>
      </c>
      <c r="B132" s="371"/>
      <c r="C132" s="371"/>
      <c r="D132" s="371"/>
      <c r="E132" s="371"/>
      <c r="F132" s="371"/>
      <c r="G132" s="97">
        <f>SUM(G126:G131)</f>
        <v>1543041.04</v>
      </c>
      <c r="H132" s="5"/>
      <c r="I132" s="232"/>
      <c r="J132" s="5"/>
      <c r="K132" s="5"/>
      <c r="L132" s="5"/>
      <c r="M132" s="5"/>
      <c r="N132" s="5"/>
      <c r="O132" s="5"/>
      <c r="P132" s="5"/>
      <c r="Q132" s="14"/>
      <c r="R132" s="14"/>
      <c r="S132" s="14"/>
      <c r="T132" s="14"/>
      <c r="U132" s="14"/>
      <c r="V132" s="14"/>
      <c r="W132" s="14"/>
      <c r="X132" s="14"/>
    </row>
    <row r="133" spans="1:24" s="2" customFormat="1" ht="14.25" customHeight="1">
      <c r="A133" s="375" t="s">
        <v>774</v>
      </c>
      <c r="B133" s="375"/>
      <c r="C133" s="375"/>
      <c r="D133" s="375"/>
      <c r="E133" s="375"/>
      <c r="F133" s="375"/>
      <c r="G133" s="375"/>
      <c r="H133" s="24"/>
      <c r="I133" s="230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s="12" customFormat="1" ht="76.5">
      <c r="A134" s="36">
        <v>1</v>
      </c>
      <c r="B134" s="83" t="s">
        <v>299</v>
      </c>
      <c r="C134" s="36" t="s">
        <v>645</v>
      </c>
      <c r="D134" s="77" t="s">
        <v>204</v>
      </c>
      <c r="E134" s="77" t="s">
        <v>205</v>
      </c>
      <c r="F134" s="36">
        <v>1971</v>
      </c>
      <c r="G134" s="120">
        <v>947486.8</v>
      </c>
      <c r="H134" s="36" t="s">
        <v>181</v>
      </c>
      <c r="I134" s="251" t="s">
        <v>647</v>
      </c>
      <c r="J134" s="77" t="s">
        <v>644</v>
      </c>
      <c r="K134" s="36" t="s">
        <v>430</v>
      </c>
      <c r="L134" s="36" t="s">
        <v>501</v>
      </c>
      <c r="M134" s="36" t="s">
        <v>648</v>
      </c>
      <c r="N134" s="249" t="s">
        <v>986</v>
      </c>
      <c r="O134" s="36" t="s">
        <v>215</v>
      </c>
      <c r="P134" s="36" t="s">
        <v>649</v>
      </c>
      <c r="Q134" s="36" t="s">
        <v>192</v>
      </c>
      <c r="R134" s="36" t="s">
        <v>215</v>
      </c>
      <c r="S134" s="249" t="s">
        <v>650</v>
      </c>
      <c r="T134" s="36" t="s">
        <v>192</v>
      </c>
      <c r="U134" s="94">
        <v>2528</v>
      </c>
      <c r="V134" s="94">
        <v>3</v>
      </c>
      <c r="W134" s="94" t="s">
        <v>216</v>
      </c>
      <c r="X134" s="94" t="s">
        <v>205</v>
      </c>
    </row>
    <row r="135" spans="1:24" s="12" customFormat="1">
      <c r="A135" s="36">
        <v>2</v>
      </c>
      <c r="B135" s="84" t="s">
        <v>272</v>
      </c>
      <c r="C135" s="36" t="s">
        <v>646</v>
      </c>
      <c r="D135" s="77"/>
      <c r="E135" s="77"/>
      <c r="F135" s="36">
        <v>1972</v>
      </c>
      <c r="G135" s="121">
        <v>5091.3</v>
      </c>
      <c r="H135" s="36" t="s">
        <v>181</v>
      </c>
      <c r="I135" s="231"/>
      <c r="J135" s="36" t="s">
        <v>644</v>
      </c>
      <c r="K135" s="36"/>
      <c r="L135" s="36"/>
      <c r="M135" s="36"/>
      <c r="N135" s="249"/>
      <c r="O135" s="36"/>
      <c r="P135" s="36"/>
      <c r="Q135" s="36"/>
      <c r="R135" s="36"/>
      <c r="S135" s="36"/>
      <c r="T135" s="36"/>
      <c r="U135" s="94"/>
      <c r="V135" s="94"/>
      <c r="W135" s="94"/>
      <c r="X135" s="94"/>
    </row>
    <row r="136" spans="1:24" s="12" customFormat="1" ht="25.5">
      <c r="A136" s="36">
        <v>3</v>
      </c>
      <c r="B136" s="84" t="s">
        <v>313</v>
      </c>
      <c r="C136" s="36"/>
      <c r="D136" s="77" t="s">
        <v>204</v>
      </c>
      <c r="E136" s="77" t="s">
        <v>205</v>
      </c>
      <c r="F136" s="36">
        <v>1988</v>
      </c>
      <c r="G136" s="121">
        <v>1924.23</v>
      </c>
      <c r="H136" s="36" t="s">
        <v>181</v>
      </c>
      <c r="I136" s="231"/>
      <c r="J136" s="36" t="s">
        <v>644</v>
      </c>
      <c r="K136" s="36" t="s">
        <v>430</v>
      </c>
      <c r="L136" s="36" t="s">
        <v>501</v>
      </c>
      <c r="M136" s="36" t="s">
        <v>1538</v>
      </c>
      <c r="N136" s="249"/>
      <c r="O136" s="36" t="s">
        <v>215</v>
      </c>
      <c r="P136" s="36" t="s">
        <v>193</v>
      </c>
      <c r="Q136" s="36" t="s">
        <v>192</v>
      </c>
      <c r="R136" s="36" t="s">
        <v>215</v>
      </c>
      <c r="S136" s="36" t="s">
        <v>193</v>
      </c>
      <c r="T136" s="36" t="s">
        <v>192</v>
      </c>
      <c r="U136" s="94">
        <v>33.130000000000003</v>
      </c>
      <c r="V136" s="94">
        <v>1</v>
      </c>
      <c r="W136" s="94"/>
      <c r="X136" s="94" t="s">
        <v>205</v>
      </c>
    </row>
    <row r="137" spans="1:24" s="12" customFormat="1" ht="51">
      <c r="A137" s="36">
        <v>4</v>
      </c>
      <c r="B137" s="84" t="s">
        <v>208</v>
      </c>
      <c r="C137" s="36"/>
      <c r="D137" s="36"/>
      <c r="E137" s="36"/>
      <c r="F137" s="36">
        <v>1971</v>
      </c>
      <c r="G137" s="121">
        <v>7762.09</v>
      </c>
      <c r="H137" s="36" t="s">
        <v>181</v>
      </c>
      <c r="I137" s="231"/>
      <c r="J137" s="36" t="s">
        <v>644</v>
      </c>
      <c r="K137" s="36"/>
      <c r="L137" s="36"/>
      <c r="M137" s="36"/>
      <c r="N137" s="249" t="s">
        <v>1539</v>
      </c>
      <c r="O137" s="36"/>
      <c r="P137" s="36"/>
      <c r="Q137" s="36"/>
      <c r="R137" s="36"/>
      <c r="S137" s="36"/>
      <c r="T137" s="36"/>
      <c r="U137" s="94"/>
      <c r="V137" s="94"/>
      <c r="W137" s="94"/>
      <c r="X137" s="94"/>
    </row>
    <row r="138" spans="1:24" s="12" customFormat="1">
      <c r="A138" s="36">
        <v>5</v>
      </c>
      <c r="B138" s="84" t="s">
        <v>314</v>
      </c>
      <c r="C138" s="36"/>
      <c r="D138" s="36"/>
      <c r="E138" s="36"/>
      <c r="F138" s="36">
        <v>1971</v>
      </c>
      <c r="G138" s="121">
        <v>48022.44</v>
      </c>
      <c r="H138" s="36" t="s">
        <v>181</v>
      </c>
      <c r="I138" s="231"/>
      <c r="J138" s="36" t="s">
        <v>644</v>
      </c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94"/>
      <c r="V138" s="94"/>
      <c r="W138" s="94"/>
      <c r="X138" s="94"/>
    </row>
    <row r="139" spans="1:24" s="12" customFormat="1">
      <c r="A139" s="36">
        <v>6</v>
      </c>
      <c r="B139" s="84" t="s">
        <v>315</v>
      </c>
      <c r="C139" s="36"/>
      <c r="D139" s="36"/>
      <c r="E139" s="36"/>
      <c r="F139" s="36">
        <v>1971</v>
      </c>
      <c r="G139" s="121">
        <v>2648.13</v>
      </c>
      <c r="H139" s="36" t="s">
        <v>181</v>
      </c>
      <c r="I139" s="231"/>
      <c r="J139" s="36" t="s">
        <v>644</v>
      </c>
      <c r="K139" s="36"/>
      <c r="L139" s="36"/>
      <c r="M139" s="36"/>
      <c r="N139" s="5"/>
      <c r="O139" s="36"/>
      <c r="P139" s="36"/>
      <c r="Q139" s="36"/>
      <c r="R139" s="36"/>
      <c r="S139" s="36"/>
      <c r="T139" s="36"/>
      <c r="U139" s="94"/>
      <c r="V139" s="94"/>
      <c r="W139" s="94"/>
      <c r="X139" s="94"/>
    </row>
    <row r="140" spans="1:24" s="12" customFormat="1">
      <c r="A140" s="36">
        <v>7</v>
      </c>
      <c r="B140" s="84" t="s">
        <v>316</v>
      </c>
      <c r="C140" s="36"/>
      <c r="D140" s="36"/>
      <c r="E140" s="36"/>
      <c r="F140" s="36">
        <v>1971</v>
      </c>
      <c r="G140" s="121">
        <v>25899.5</v>
      </c>
      <c r="H140" s="36" t="s">
        <v>181</v>
      </c>
      <c r="I140" s="231"/>
      <c r="J140" s="36" t="s">
        <v>644</v>
      </c>
      <c r="K140" s="36"/>
      <c r="L140" s="36"/>
      <c r="M140" s="36"/>
      <c r="N140" s="5"/>
      <c r="O140" s="5"/>
      <c r="P140" s="5"/>
      <c r="Q140" s="26"/>
      <c r="R140" s="26"/>
      <c r="S140" s="26"/>
      <c r="T140" s="26"/>
      <c r="U140" s="26"/>
      <c r="V140" s="26"/>
      <c r="W140" s="26"/>
      <c r="X140" s="26"/>
    </row>
    <row r="141" spans="1:24" s="12" customFormat="1" ht="25.5">
      <c r="A141" s="36">
        <v>8</v>
      </c>
      <c r="B141" s="128" t="s">
        <v>317</v>
      </c>
      <c r="C141" s="36"/>
      <c r="D141" s="36"/>
      <c r="E141" s="36"/>
      <c r="F141" s="36">
        <v>1971</v>
      </c>
      <c r="G141" s="121">
        <v>4805.45</v>
      </c>
      <c r="H141" s="36" t="s">
        <v>181</v>
      </c>
      <c r="I141" s="231"/>
      <c r="J141" s="36" t="s">
        <v>644</v>
      </c>
      <c r="K141" s="36"/>
      <c r="L141" s="36"/>
      <c r="M141" s="36"/>
      <c r="N141" s="5"/>
      <c r="O141" s="5"/>
      <c r="P141" s="5"/>
      <c r="Q141" s="26"/>
      <c r="R141" s="26"/>
      <c r="S141" s="26"/>
      <c r="T141" s="26"/>
      <c r="U141" s="26"/>
      <c r="V141" s="26"/>
      <c r="W141" s="26"/>
      <c r="X141" s="26"/>
    </row>
    <row r="142" spans="1:24" s="12" customFormat="1">
      <c r="A142" s="36">
        <v>9</v>
      </c>
      <c r="B142" s="84" t="s">
        <v>318</v>
      </c>
      <c r="C142" s="36"/>
      <c r="D142" s="36"/>
      <c r="E142" s="36"/>
      <c r="F142" s="36">
        <v>1971</v>
      </c>
      <c r="G142" s="121">
        <v>3024.55</v>
      </c>
      <c r="H142" s="36" t="s">
        <v>181</v>
      </c>
      <c r="I142" s="231"/>
      <c r="J142" s="36" t="s">
        <v>644</v>
      </c>
      <c r="K142" s="36"/>
      <c r="L142" s="36"/>
      <c r="M142" s="36"/>
      <c r="N142" s="5"/>
      <c r="O142" s="5"/>
      <c r="P142" s="5"/>
      <c r="Q142" s="26"/>
      <c r="R142" s="26"/>
      <c r="S142" s="26"/>
      <c r="T142" s="26"/>
      <c r="U142" s="26"/>
      <c r="V142" s="26"/>
      <c r="W142" s="26"/>
      <c r="X142" s="26"/>
    </row>
    <row r="143" spans="1:24" ht="18" customHeight="1">
      <c r="A143" s="371" t="s">
        <v>9</v>
      </c>
      <c r="B143" s="371"/>
      <c r="C143" s="371"/>
      <c r="D143" s="371"/>
      <c r="E143" s="371"/>
      <c r="F143" s="371"/>
      <c r="G143" s="122">
        <f>SUM(G134:G142)</f>
        <v>1046664.4900000001</v>
      </c>
      <c r="H143" s="5"/>
      <c r="I143" s="232"/>
      <c r="J143" s="5"/>
      <c r="K143" s="5"/>
      <c r="L143" s="5"/>
      <c r="M143" s="5"/>
      <c r="N143" s="5"/>
      <c r="O143" s="5"/>
      <c r="P143" s="5"/>
      <c r="Q143" s="14"/>
      <c r="R143" s="14"/>
      <c r="S143" s="14"/>
      <c r="T143" s="14"/>
      <c r="U143" s="14"/>
      <c r="V143" s="14"/>
      <c r="W143" s="14"/>
      <c r="X143" s="14"/>
    </row>
    <row r="144" spans="1:24" s="2" customFormat="1" ht="14.25" customHeight="1">
      <c r="A144" s="375" t="s">
        <v>775</v>
      </c>
      <c r="B144" s="375"/>
      <c r="C144" s="375"/>
      <c r="D144" s="375"/>
      <c r="E144" s="375"/>
      <c r="F144" s="375"/>
      <c r="G144" s="375"/>
      <c r="H144" s="24"/>
      <c r="I144" s="230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</row>
    <row r="145" spans="1:24" s="12" customFormat="1" ht="63.75">
      <c r="A145" s="36">
        <v>1</v>
      </c>
      <c r="B145" s="72" t="s">
        <v>1304</v>
      </c>
      <c r="C145" s="77" t="s">
        <v>1272</v>
      </c>
      <c r="D145" s="77" t="s">
        <v>170</v>
      </c>
      <c r="E145" s="77" t="s">
        <v>88</v>
      </c>
      <c r="F145" s="77">
        <v>1905</v>
      </c>
      <c r="G145" s="100">
        <v>1413375.4</v>
      </c>
      <c r="H145" s="36" t="s">
        <v>181</v>
      </c>
      <c r="I145" s="91" t="s">
        <v>1279</v>
      </c>
      <c r="J145" s="77" t="s">
        <v>1283</v>
      </c>
      <c r="K145" s="77" t="s">
        <v>1284</v>
      </c>
      <c r="L145" s="77" t="s">
        <v>1285</v>
      </c>
      <c r="M145" s="77" t="s">
        <v>1286</v>
      </c>
      <c r="N145" s="5"/>
      <c r="O145" s="77" t="s">
        <v>215</v>
      </c>
      <c r="P145" s="77" t="s">
        <v>192</v>
      </c>
      <c r="Q145" s="77" t="s">
        <v>215</v>
      </c>
      <c r="R145" s="77" t="s">
        <v>215</v>
      </c>
      <c r="S145" s="77" t="s">
        <v>215</v>
      </c>
      <c r="T145" s="77" t="s">
        <v>246</v>
      </c>
      <c r="U145" s="78">
        <v>981.87</v>
      </c>
      <c r="V145" s="77" t="s">
        <v>1295</v>
      </c>
      <c r="W145" s="78" t="s">
        <v>1296</v>
      </c>
      <c r="X145" s="77" t="s">
        <v>1297</v>
      </c>
    </row>
    <row r="146" spans="1:24" s="12" customFormat="1" ht="72.75" customHeight="1">
      <c r="A146" s="36">
        <v>2</v>
      </c>
      <c r="B146" s="73" t="s">
        <v>1273</v>
      </c>
      <c r="C146" s="77" t="s">
        <v>1272</v>
      </c>
      <c r="D146" s="36" t="s">
        <v>170</v>
      </c>
      <c r="E146" s="77" t="s">
        <v>88</v>
      </c>
      <c r="F146" s="77">
        <v>1905</v>
      </c>
      <c r="G146" s="81">
        <v>214679.83</v>
      </c>
      <c r="H146" s="36" t="s">
        <v>181</v>
      </c>
      <c r="I146" s="91" t="s">
        <v>1280</v>
      </c>
      <c r="J146" s="77" t="s">
        <v>1283</v>
      </c>
      <c r="K146" s="77" t="s">
        <v>1284</v>
      </c>
      <c r="L146" s="36" t="s">
        <v>1287</v>
      </c>
      <c r="M146" s="77" t="s">
        <v>1288</v>
      </c>
      <c r="N146" s="5"/>
      <c r="O146" s="77" t="s">
        <v>215</v>
      </c>
      <c r="P146" s="77" t="s">
        <v>192</v>
      </c>
      <c r="Q146" s="77" t="s">
        <v>215</v>
      </c>
      <c r="R146" s="77" t="s">
        <v>215</v>
      </c>
      <c r="S146" s="77" t="s">
        <v>215</v>
      </c>
      <c r="T146" s="77" t="s">
        <v>246</v>
      </c>
      <c r="U146" s="240">
        <v>435.3</v>
      </c>
      <c r="V146" s="77" t="s">
        <v>1295</v>
      </c>
      <c r="W146" s="94" t="s">
        <v>1298</v>
      </c>
      <c r="X146" s="94" t="s">
        <v>88</v>
      </c>
    </row>
    <row r="147" spans="1:24" s="12" customFormat="1" ht="153">
      <c r="A147" s="36">
        <v>3</v>
      </c>
      <c r="B147" s="73" t="s">
        <v>319</v>
      </c>
      <c r="C147" s="77" t="s">
        <v>1272</v>
      </c>
      <c r="D147" s="36" t="s">
        <v>170</v>
      </c>
      <c r="E147" s="77" t="s">
        <v>88</v>
      </c>
      <c r="F147" s="36">
        <v>2003</v>
      </c>
      <c r="G147" s="81">
        <v>958878.91</v>
      </c>
      <c r="H147" s="36" t="s">
        <v>181</v>
      </c>
      <c r="I147" s="91" t="s">
        <v>1281</v>
      </c>
      <c r="J147" s="77" t="s">
        <v>1283</v>
      </c>
      <c r="K147" s="36" t="s">
        <v>1289</v>
      </c>
      <c r="L147" s="36" t="s">
        <v>1290</v>
      </c>
      <c r="M147" s="36" t="s">
        <v>1291</v>
      </c>
      <c r="N147" s="5"/>
      <c r="O147" s="77" t="s">
        <v>215</v>
      </c>
      <c r="P147" s="77" t="s">
        <v>192</v>
      </c>
      <c r="Q147" s="77" t="s">
        <v>215</v>
      </c>
      <c r="R147" s="77" t="s">
        <v>215</v>
      </c>
      <c r="S147" s="77" t="s">
        <v>215</v>
      </c>
      <c r="T147" s="77" t="s">
        <v>246</v>
      </c>
      <c r="U147" s="240">
        <v>573.29999999999995</v>
      </c>
      <c r="V147" s="36" t="s">
        <v>1299</v>
      </c>
      <c r="W147" s="94" t="s">
        <v>1298</v>
      </c>
      <c r="X147" s="94" t="s">
        <v>88</v>
      </c>
    </row>
    <row r="148" spans="1:24" s="12" customFormat="1" ht="114.75">
      <c r="A148" s="36">
        <v>4</v>
      </c>
      <c r="B148" s="73" t="s">
        <v>291</v>
      </c>
      <c r="C148" s="36" t="s">
        <v>1274</v>
      </c>
      <c r="D148" s="36" t="s">
        <v>170</v>
      </c>
      <c r="E148" s="36" t="s">
        <v>88</v>
      </c>
      <c r="F148" s="36">
        <v>1960</v>
      </c>
      <c r="G148" s="81">
        <v>4519.05</v>
      </c>
      <c r="H148" s="36" t="s">
        <v>181</v>
      </c>
      <c r="I148" s="90" t="s">
        <v>1282</v>
      </c>
      <c r="J148" s="77" t="s">
        <v>1283</v>
      </c>
      <c r="K148" s="36" t="s">
        <v>1292</v>
      </c>
      <c r="L148" s="36" t="s">
        <v>193</v>
      </c>
      <c r="M148" s="36" t="s">
        <v>193</v>
      </c>
      <c r="N148" s="5"/>
      <c r="O148" s="36" t="s">
        <v>193</v>
      </c>
      <c r="P148" s="36" t="s">
        <v>193</v>
      </c>
      <c r="Q148" s="36" t="s">
        <v>193</v>
      </c>
      <c r="R148" s="36" t="s">
        <v>193</v>
      </c>
      <c r="S148" s="36" t="s">
        <v>193</v>
      </c>
      <c r="T148" s="36" t="s">
        <v>193</v>
      </c>
      <c r="U148" s="94" t="s">
        <v>1300</v>
      </c>
      <c r="V148" s="94" t="s">
        <v>193</v>
      </c>
      <c r="W148" s="94" t="s">
        <v>193</v>
      </c>
      <c r="X148" s="94" t="s">
        <v>193</v>
      </c>
    </row>
    <row r="149" spans="1:24" s="12" customFormat="1" ht="25.5">
      <c r="A149" s="36">
        <v>5</v>
      </c>
      <c r="B149" s="73" t="s">
        <v>1275</v>
      </c>
      <c r="C149" s="36" t="s">
        <v>1276</v>
      </c>
      <c r="D149" s="36" t="s">
        <v>170</v>
      </c>
      <c r="E149" s="36" t="s">
        <v>88</v>
      </c>
      <c r="F149" s="36">
        <v>1963</v>
      </c>
      <c r="G149" s="81">
        <v>57332.480000000003</v>
      </c>
      <c r="H149" s="36" t="s">
        <v>181</v>
      </c>
      <c r="I149" s="90" t="s">
        <v>193</v>
      </c>
      <c r="J149" s="77" t="s">
        <v>1283</v>
      </c>
      <c r="K149" s="36" t="s">
        <v>1293</v>
      </c>
      <c r="L149" s="36" t="s">
        <v>193</v>
      </c>
      <c r="M149" s="36" t="s">
        <v>193</v>
      </c>
      <c r="N149" s="5"/>
      <c r="O149" s="36" t="s">
        <v>193</v>
      </c>
      <c r="P149" s="36" t="s">
        <v>193</v>
      </c>
      <c r="Q149" s="36" t="s">
        <v>193</v>
      </c>
      <c r="R149" s="36" t="s">
        <v>193</v>
      </c>
      <c r="S149" s="36" t="s">
        <v>193</v>
      </c>
      <c r="T149" s="36" t="s">
        <v>193</v>
      </c>
      <c r="U149" s="94" t="s">
        <v>1301</v>
      </c>
      <c r="V149" s="94" t="s">
        <v>193</v>
      </c>
      <c r="W149" s="94" t="s">
        <v>193</v>
      </c>
      <c r="X149" s="94" t="s">
        <v>193</v>
      </c>
    </row>
    <row r="150" spans="1:24" s="12" customFormat="1" ht="25.5">
      <c r="A150" s="36">
        <v>6</v>
      </c>
      <c r="B150" s="73" t="s">
        <v>320</v>
      </c>
      <c r="C150" s="36" t="s">
        <v>1277</v>
      </c>
      <c r="D150" s="36" t="s">
        <v>170</v>
      </c>
      <c r="E150" s="36" t="s">
        <v>88</v>
      </c>
      <c r="F150" s="36">
        <v>1963</v>
      </c>
      <c r="G150" s="81">
        <v>26375.71</v>
      </c>
      <c r="H150" s="36" t="s">
        <v>181</v>
      </c>
      <c r="I150" s="90" t="s">
        <v>193</v>
      </c>
      <c r="J150" s="77" t="s">
        <v>1283</v>
      </c>
      <c r="K150" s="36" t="s">
        <v>1294</v>
      </c>
      <c r="L150" s="36" t="s">
        <v>193</v>
      </c>
      <c r="M150" s="36" t="s">
        <v>193</v>
      </c>
      <c r="N150" s="5"/>
      <c r="O150" s="36" t="s">
        <v>193</v>
      </c>
      <c r="P150" s="36" t="s">
        <v>193</v>
      </c>
      <c r="Q150" s="36" t="s">
        <v>193</v>
      </c>
      <c r="R150" s="36" t="s">
        <v>193</v>
      </c>
      <c r="S150" s="36" t="s">
        <v>193</v>
      </c>
      <c r="T150" s="36" t="s">
        <v>193</v>
      </c>
      <c r="U150" s="94" t="s">
        <v>1302</v>
      </c>
      <c r="V150" s="94" t="s">
        <v>193</v>
      </c>
      <c r="W150" s="94" t="s">
        <v>193</v>
      </c>
      <c r="X150" s="94" t="s">
        <v>193</v>
      </c>
    </row>
    <row r="151" spans="1:24" s="12" customFormat="1" ht="25.5">
      <c r="A151" s="36">
        <v>7</v>
      </c>
      <c r="B151" s="73" t="s">
        <v>1278</v>
      </c>
      <c r="C151" s="36" t="s">
        <v>642</v>
      </c>
      <c r="D151" s="36" t="s">
        <v>170</v>
      </c>
      <c r="E151" s="36" t="s">
        <v>88</v>
      </c>
      <c r="F151" s="36">
        <v>2013</v>
      </c>
      <c r="G151" s="81">
        <v>48715.82</v>
      </c>
      <c r="H151" s="36" t="s">
        <v>181</v>
      </c>
      <c r="I151" s="90" t="s">
        <v>193</v>
      </c>
      <c r="J151" s="77" t="s">
        <v>1283</v>
      </c>
      <c r="K151" s="36" t="s">
        <v>193</v>
      </c>
      <c r="L151" s="36" t="s">
        <v>193</v>
      </c>
      <c r="M151" s="36" t="s">
        <v>193</v>
      </c>
      <c r="N151" s="5"/>
      <c r="O151" s="36" t="s">
        <v>193</v>
      </c>
      <c r="P151" s="36" t="s">
        <v>193</v>
      </c>
      <c r="Q151" s="36" t="s">
        <v>193</v>
      </c>
      <c r="R151" s="36" t="s">
        <v>193</v>
      </c>
      <c r="S151" s="36" t="s">
        <v>193</v>
      </c>
      <c r="T151" s="36" t="s">
        <v>193</v>
      </c>
      <c r="U151" s="94" t="s">
        <v>193</v>
      </c>
      <c r="V151" s="94" t="s">
        <v>193</v>
      </c>
      <c r="W151" s="94" t="s">
        <v>193</v>
      </c>
      <c r="X151" s="94" t="s">
        <v>193</v>
      </c>
    </row>
    <row r="152" spans="1:24" ht="18" customHeight="1">
      <c r="A152" s="371" t="s">
        <v>9</v>
      </c>
      <c r="B152" s="371"/>
      <c r="C152" s="371"/>
      <c r="D152" s="371"/>
      <c r="E152" s="371"/>
      <c r="F152" s="371"/>
      <c r="G152" s="97">
        <f>SUM(G145:G151)</f>
        <v>2723877.1999999997</v>
      </c>
      <c r="H152" s="5"/>
      <c r="I152" s="232"/>
      <c r="J152" s="5"/>
      <c r="K152" s="5"/>
      <c r="L152" s="5"/>
      <c r="M152" s="5"/>
      <c r="N152" s="5"/>
      <c r="O152" s="5"/>
      <c r="P152" s="5"/>
      <c r="Q152" s="14"/>
      <c r="R152" s="14"/>
      <c r="S152" s="14"/>
      <c r="T152" s="14"/>
      <c r="U152" s="14"/>
      <c r="V152" s="14"/>
      <c r="W152" s="14"/>
      <c r="X152" s="14"/>
    </row>
    <row r="153" spans="1:24" s="2" customFormat="1" ht="14.25" customHeight="1" thickBot="1">
      <c r="A153" s="375" t="s">
        <v>776</v>
      </c>
      <c r="B153" s="375"/>
      <c r="C153" s="375"/>
      <c r="D153" s="375"/>
      <c r="E153" s="375"/>
      <c r="F153" s="375"/>
      <c r="G153" s="375"/>
      <c r="H153" s="24"/>
      <c r="I153" s="230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</row>
    <row r="154" spans="1:24" s="12" customFormat="1" ht="108.75" customHeight="1">
      <c r="A154" s="36">
        <v>1</v>
      </c>
      <c r="B154" s="83" t="s">
        <v>299</v>
      </c>
      <c r="C154" s="77" t="s">
        <v>581</v>
      </c>
      <c r="D154" s="77" t="s">
        <v>204</v>
      </c>
      <c r="E154" s="77" t="s">
        <v>205</v>
      </c>
      <c r="F154" s="77">
        <v>1936</v>
      </c>
      <c r="G154" s="146">
        <v>3168054.8</v>
      </c>
      <c r="H154" s="36" t="s">
        <v>181</v>
      </c>
      <c r="I154" s="262" t="s">
        <v>1429</v>
      </c>
      <c r="J154" s="77" t="s">
        <v>77</v>
      </c>
      <c r="K154" s="265" t="s">
        <v>430</v>
      </c>
      <c r="L154" s="266" t="s">
        <v>586</v>
      </c>
      <c r="M154" s="266" t="s">
        <v>587</v>
      </c>
      <c r="N154" s="265" t="s">
        <v>595</v>
      </c>
      <c r="O154" s="266" t="s">
        <v>348</v>
      </c>
      <c r="P154" s="266" t="s">
        <v>348</v>
      </c>
      <c r="Q154" s="266" t="s">
        <v>348</v>
      </c>
      <c r="R154" s="266" t="s">
        <v>347</v>
      </c>
      <c r="S154" s="266" t="s">
        <v>348</v>
      </c>
      <c r="T154" s="266" t="s">
        <v>348</v>
      </c>
      <c r="U154" s="77">
        <v>3128.75</v>
      </c>
      <c r="V154" s="77">
        <v>3</v>
      </c>
      <c r="W154" s="78" t="s">
        <v>204</v>
      </c>
      <c r="X154" s="78" t="s">
        <v>205</v>
      </c>
    </row>
    <row r="155" spans="1:24" s="12" customFormat="1" ht="108.75" customHeight="1">
      <c r="A155" s="36">
        <v>2</v>
      </c>
      <c r="B155" s="84" t="s">
        <v>321</v>
      </c>
      <c r="C155" s="36" t="s">
        <v>582</v>
      </c>
      <c r="D155" s="36" t="s">
        <v>204</v>
      </c>
      <c r="E155" s="36" t="s">
        <v>205</v>
      </c>
      <c r="F155" s="36">
        <v>1989</v>
      </c>
      <c r="G155" s="147">
        <v>4745121.41</v>
      </c>
      <c r="H155" s="36" t="s">
        <v>181</v>
      </c>
      <c r="I155" s="263" t="s">
        <v>1430</v>
      </c>
      <c r="J155" s="77" t="s">
        <v>77</v>
      </c>
      <c r="K155" s="151" t="s">
        <v>588</v>
      </c>
      <c r="L155" s="151" t="s">
        <v>589</v>
      </c>
      <c r="M155" s="151" t="s">
        <v>590</v>
      </c>
      <c r="N155" s="5"/>
      <c r="O155" s="151" t="s">
        <v>347</v>
      </c>
      <c r="P155" s="151" t="s">
        <v>347</v>
      </c>
      <c r="Q155" s="151" t="s">
        <v>347</v>
      </c>
      <c r="R155" s="151" t="s">
        <v>347</v>
      </c>
      <c r="S155" s="151" t="s">
        <v>348</v>
      </c>
      <c r="T155" s="151" t="s">
        <v>348</v>
      </c>
      <c r="U155" s="36">
        <v>1955.96</v>
      </c>
      <c r="V155" s="36">
        <v>3</v>
      </c>
      <c r="W155" s="94" t="s">
        <v>204</v>
      </c>
      <c r="X155" s="94" t="s">
        <v>205</v>
      </c>
    </row>
    <row r="156" spans="1:24" s="12" customFormat="1" ht="60.75" customHeight="1">
      <c r="A156" s="36">
        <v>3</v>
      </c>
      <c r="B156" s="84" t="s">
        <v>322</v>
      </c>
      <c r="C156" s="36" t="s">
        <v>583</v>
      </c>
      <c r="D156" s="36" t="s">
        <v>204</v>
      </c>
      <c r="E156" s="36" t="s">
        <v>205</v>
      </c>
      <c r="F156" s="36">
        <v>1973</v>
      </c>
      <c r="G156" s="121">
        <v>1823.71</v>
      </c>
      <c r="H156" s="36" t="s">
        <v>181</v>
      </c>
      <c r="I156" s="264" t="s">
        <v>584</v>
      </c>
      <c r="J156" s="77" t="s">
        <v>77</v>
      </c>
      <c r="K156" s="152" t="s">
        <v>588</v>
      </c>
      <c r="L156" s="152" t="s">
        <v>88</v>
      </c>
      <c r="M156" s="152" t="s">
        <v>591</v>
      </c>
      <c r="N156" s="5"/>
      <c r="O156" s="152" t="s">
        <v>348</v>
      </c>
      <c r="P156" s="152" t="s">
        <v>348</v>
      </c>
      <c r="Q156" s="152" t="s">
        <v>471</v>
      </c>
      <c r="R156" s="152" t="s">
        <v>347</v>
      </c>
      <c r="S156" s="152" t="s">
        <v>471</v>
      </c>
      <c r="T156" s="152" t="s">
        <v>348</v>
      </c>
      <c r="U156" s="113">
        <v>57</v>
      </c>
      <c r="V156" s="36">
        <v>1</v>
      </c>
      <c r="W156" s="94" t="s">
        <v>205</v>
      </c>
      <c r="X156" s="94" t="s">
        <v>205</v>
      </c>
    </row>
    <row r="157" spans="1:24" s="12" customFormat="1" ht="72.75" customHeight="1">
      <c r="A157" s="36">
        <v>4</v>
      </c>
      <c r="B157" s="84" t="s">
        <v>323</v>
      </c>
      <c r="C157" s="36" t="s">
        <v>581</v>
      </c>
      <c r="D157" s="36" t="s">
        <v>204</v>
      </c>
      <c r="E157" s="36" t="s">
        <v>205</v>
      </c>
      <c r="F157" s="36">
        <v>2007</v>
      </c>
      <c r="G157" s="126">
        <v>655231.92000000004</v>
      </c>
      <c r="H157" s="36" t="s">
        <v>181</v>
      </c>
      <c r="I157" s="263" t="s">
        <v>1431</v>
      </c>
      <c r="J157" s="77" t="s">
        <v>77</v>
      </c>
      <c r="K157" s="152" t="s">
        <v>592</v>
      </c>
      <c r="L157" s="152" t="s">
        <v>593</v>
      </c>
      <c r="M157" s="152" t="s">
        <v>594</v>
      </c>
      <c r="N157" s="5"/>
      <c r="O157" s="152" t="s">
        <v>347</v>
      </c>
      <c r="P157" s="152" t="s">
        <v>347</v>
      </c>
      <c r="Q157" s="152" t="s">
        <v>348</v>
      </c>
      <c r="R157" s="152" t="s">
        <v>348</v>
      </c>
      <c r="S157" s="152" t="s">
        <v>471</v>
      </c>
      <c r="T157" s="152" t="s">
        <v>348</v>
      </c>
      <c r="U157" s="113">
        <v>747.1</v>
      </c>
      <c r="V157" s="36">
        <v>2</v>
      </c>
      <c r="W157" s="94" t="s">
        <v>204</v>
      </c>
      <c r="X157" s="94" t="s">
        <v>205</v>
      </c>
    </row>
    <row r="158" spans="1:24" s="12" customFormat="1" ht="25.5" customHeight="1">
      <c r="A158" s="36">
        <v>5</v>
      </c>
      <c r="B158" s="84" t="s">
        <v>324</v>
      </c>
      <c r="C158" s="15"/>
      <c r="D158" s="10"/>
      <c r="E158" s="11"/>
      <c r="F158" s="36"/>
      <c r="G158" s="121">
        <v>578373.39</v>
      </c>
      <c r="H158" s="36" t="s">
        <v>181</v>
      </c>
      <c r="I158" s="264" t="s">
        <v>585</v>
      </c>
      <c r="J158" s="36" t="s">
        <v>77</v>
      </c>
      <c r="K158" s="5"/>
      <c r="L158" s="5"/>
      <c r="M158" s="5"/>
      <c r="N158" s="5"/>
      <c r="O158" s="5"/>
      <c r="P158" s="5"/>
      <c r="Q158" s="26"/>
      <c r="R158" s="26"/>
      <c r="S158" s="26"/>
      <c r="T158" s="26"/>
      <c r="U158" s="26"/>
      <c r="V158" s="26"/>
      <c r="W158" s="26"/>
      <c r="X158" s="26"/>
    </row>
    <row r="159" spans="1:24" s="12" customFormat="1" ht="38.25">
      <c r="A159" s="36">
        <v>6</v>
      </c>
      <c r="B159" s="22" t="s">
        <v>325</v>
      </c>
      <c r="C159" s="15"/>
      <c r="D159" s="10"/>
      <c r="E159" s="11"/>
      <c r="F159" s="36">
        <v>2020</v>
      </c>
      <c r="G159" s="127">
        <v>138226.45000000001</v>
      </c>
      <c r="H159" s="36" t="s">
        <v>181</v>
      </c>
      <c r="I159" s="239"/>
      <c r="J159" s="36"/>
      <c r="K159" s="5"/>
      <c r="L159" s="5"/>
      <c r="M159" s="5"/>
      <c r="N159" s="5"/>
      <c r="O159" s="5"/>
      <c r="P159" s="5"/>
      <c r="Q159" s="26"/>
      <c r="R159" s="26"/>
      <c r="S159" s="26"/>
      <c r="T159" s="26"/>
      <c r="U159" s="26"/>
      <c r="V159" s="26"/>
      <c r="W159" s="26"/>
      <c r="X159" s="26"/>
    </row>
    <row r="160" spans="1:24" ht="18" customHeight="1">
      <c r="A160" s="371" t="s">
        <v>9</v>
      </c>
      <c r="B160" s="371"/>
      <c r="C160" s="371"/>
      <c r="D160" s="371"/>
      <c r="E160" s="371"/>
      <c r="F160" s="371"/>
      <c r="G160" s="97">
        <f>SUM(G154:G159)</f>
        <v>9286831.6799999997</v>
      </c>
      <c r="H160" s="5"/>
      <c r="I160" s="232"/>
      <c r="J160" s="5"/>
      <c r="K160" s="5"/>
      <c r="L160" s="5"/>
      <c r="M160" s="5"/>
      <c r="N160" s="5"/>
      <c r="O160" s="5"/>
      <c r="P160" s="5"/>
      <c r="Q160" s="14"/>
      <c r="R160" s="14"/>
      <c r="S160" s="14"/>
      <c r="T160" s="14"/>
      <c r="U160" s="14"/>
      <c r="V160" s="14"/>
      <c r="W160" s="14"/>
      <c r="X160" s="14"/>
    </row>
    <row r="161" spans="1:24" s="2" customFormat="1" ht="14.25" customHeight="1">
      <c r="A161" s="375" t="s">
        <v>777</v>
      </c>
      <c r="B161" s="375"/>
      <c r="C161" s="375"/>
      <c r="D161" s="375"/>
      <c r="E161" s="375"/>
      <c r="F161" s="375"/>
      <c r="G161" s="375"/>
      <c r="H161" s="24"/>
      <c r="I161" s="230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</row>
    <row r="162" spans="1:24" s="12" customFormat="1" ht="51">
      <c r="A162" s="36">
        <v>1</v>
      </c>
      <c r="B162" s="83" t="s">
        <v>326</v>
      </c>
      <c r="C162" s="77" t="s">
        <v>533</v>
      </c>
      <c r="D162" s="77" t="s">
        <v>380</v>
      </c>
      <c r="E162" s="77" t="s">
        <v>87</v>
      </c>
      <c r="F162" s="77">
        <v>1960</v>
      </c>
      <c r="G162" s="123">
        <v>730437.5</v>
      </c>
      <c r="H162" s="36" t="s">
        <v>181</v>
      </c>
      <c r="I162" s="91" t="s">
        <v>535</v>
      </c>
      <c r="J162" s="77" t="s">
        <v>536</v>
      </c>
      <c r="K162" s="77" t="s">
        <v>542</v>
      </c>
      <c r="L162" s="77" t="s">
        <v>543</v>
      </c>
      <c r="M162" s="77" t="s">
        <v>544</v>
      </c>
      <c r="N162" s="77" t="s">
        <v>547</v>
      </c>
      <c r="O162" s="77" t="s">
        <v>488</v>
      </c>
      <c r="P162" s="77" t="s">
        <v>192</v>
      </c>
      <c r="Q162" s="77" t="s">
        <v>192</v>
      </c>
      <c r="R162" s="77" t="s">
        <v>215</v>
      </c>
      <c r="S162" s="77" t="s">
        <v>215</v>
      </c>
      <c r="T162" s="77" t="s">
        <v>488</v>
      </c>
      <c r="U162" s="78">
        <v>904.5</v>
      </c>
      <c r="V162" s="78">
        <v>2</v>
      </c>
      <c r="W162" s="78" t="s">
        <v>205</v>
      </c>
      <c r="X162" s="78" t="s">
        <v>205</v>
      </c>
    </row>
    <row r="163" spans="1:24" s="12" customFormat="1" ht="25.5">
      <c r="A163" s="36">
        <v>2</v>
      </c>
      <c r="B163" s="84" t="s">
        <v>327</v>
      </c>
      <c r="C163" s="36" t="s">
        <v>534</v>
      </c>
      <c r="D163" s="36" t="s">
        <v>380</v>
      </c>
      <c r="E163" s="36" t="s">
        <v>87</v>
      </c>
      <c r="F163" s="36">
        <v>1967</v>
      </c>
      <c r="G163" s="124">
        <v>10340</v>
      </c>
      <c r="H163" s="36" t="s">
        <v>181</v>
      </c>
      <c r="I163" s="90" t="s">
        <v>537</v>
      </c>
      <c r="J163" s="77" t="s">
        <v>536</v>
      </c>
      <c r="K163" s="36" t="s">
        <v>430</v>
      </c>
      <c r="L163" s="36" t="s">
        <v>501</v>
      </c>
      <c r="M163" s="77" t="s">
        <v>545</v>
      </c>
      <c r="N163" s="36"/>
      <c r="O163" s="36" t="s">
        <v>192</v>
      </c>
      <c r="P163" s="36" t="s">
        <v>192</v>
      </c>
      <c r="Q163" s="36" t="s">
        <v>193</v>
      </c>
      <c r="R163" s="36" t="s">
        <v>192</v>
      </c>
      <c r="S163" s="36" t="s">
        <v>193</v>
      </c>
      <c r="T163" s="36" t="s">
        <v>192</v>
      </c>
      <c r="U163" s="94">
        <v>123.3</v>
      </c>
      <c r="V163" s="94">
        <v>1</v>
      </c>
      <c r="W163" s="94" t="s">
        <v>205</v>
      </c>
      <c r="X163" s="94" t="s">
        <v>205</v>
      </c>
    </row>
    <row r="164" spans="1:24" s="12" customFormat="1" ht="25.5">
      <c r="A164" s="36">
        <v>3</v>
      </c>
      <c r="B164" s="128" t="s">
        <v>328</v>
      </c>
      <c r="C164" s="36" t="s">
        <v>534</v>
      </c>
      <c r="D164" s="36" t="s">
        <v>380</v>
      </c>
      <c r="E164" s="36" t="s">
        <v>87</v>
      </c>
      <c r="F164" s="36">
        <v>1985</v>
      </c>
      <c r="G164" s="124">
        <v>23206.25</v>
      </c>
      <c r="H164" s="36" t="s">
        <v>181</v>
      </c>
      <c r="I164" s="90" t="s">
        <v>538</v>
      </c>
      <c r="J164" s="77" t="s">
        <v>536</v>
      </c>
      <c r="K164" s="36" t="s">
        <v>430</v>
      </c>
      <c r="L164" s="36" t="s">
        <v>501</v>
      </c>
      <c r="M164" s="77" t="s">
        <v>545</v>
      </c>
      <c r="N164" s="36"/>
      <c r="O164" s="36" t="s">
        <v>192</v>
      </c>
      <c r="P164" s="36" t="s">
        <v>192</v>
      </c>
      <c r="Q164" s="36" t="s">
        <v>193</v>
      </c>
      <c r="R164" s="36" t="s">
        <v>192</v>
      </c>
      <c r="S164" s="36" t="s">
        <v>193</v>
      </c>
      <c r="T164" s="36" t="s">
        <v>192</v>
      </c>
      <c r="U164" s="94">
        <v>128</v>
      </c>
      <c r="V164" s="94">
        <v>1</v>
      </c>
      <c r="W164" s="94" t="s">
        <v>205</v>
      </c>
      <c r="X164" s="94" t="s">
        <v>205</v>
      </c>
    </row>
    <row r="165" spans="1:24" s="12" customFormat="1" ht="191.25">
      <c r="A165" s="36">
        <v>4</v>
      </c>
      <c r="B165" s="83" t="s">
        <v>326</v>
      </c>
      <c r="C165" s="36" t="s">
        <v>534</v>
      </c>
      <c r="D165" s="36" t="s">
        <v>380</v>
      </c>
      <c r="E165" s="36" t="s">
        <v>87</v>
      </c>
      <c r="F165" s="36">
        <v>1953</v>
      </c>
      <c r="G165" s="121">
        <v>5422293.9400000004</v>
      </c>
      <c r="H165" s="36" t="s">
        <v>181</v>
      </c>
      <c r="I165" s="90" t="s">
        <v>539</v>
      </c>
      <c r="J165" s="36" t="s">
        <v>540</v>
      </c>
      <c r="K165" s="77" t="s">
        <v>542</v>
      </c>
      <c r="L165" s="77" t="s">
        <v>543</v>
      </c>
      <c r="M165" s="77" t="s">
        <v>544</v>
      </c>
      <c r="N165" s="36" t="s">
        <v>548</v>
      </c>
      <c r="O165" s="36" t="s">
        <v>488</v>
      </c>
      <c r="P165" s="36" t="s">
        <v>215</v>
      </c>
      <c r="Q165" s="36" t="s">
        <v>215</v>
      </c>
      <c r="R165" s="36" t="s">
        <v>215</v>
      </c>
      <c r="S165" s="36" t="s">
        <v>215</v>
      </c>
      <c r="T165" s="36" t="s">
        <v>215</v>
      </c>
      <c r="U165" s="94">
        <v>2475.2600000000002</v>
      </c>
      <c r="V165" s="94">
        <v>2</v>
      </c>
      <c r="W165" s="94" t="s">
        <v>216</v>
      </c>
      <c r="X165" s="94" t="s">
        <v>205</v>
      </c>
    </row>
    <row r="166" spans="1:24" s="12" customFormat="1" ht="102">
      <c r="A166" s="36">
        <v>5</v>
      </c>
      <c r="B166" s="128" t="s">
        <v>329</v>
      </c>
      <c r="C166" s="36" t="s">
        <v>533</v>
      </c>
      <c r="D166" s="36" t="s">
        <v>380</v>
      </c>
      <c r="E166" s="36" t="s">
        <v>87</v>
      </c>
      <c r="F166" s="36">
        <v>1953</v>
      </c>
      <c r="G166" s="124">
        <v>54398.62</v>
      </c>
      <c r="H166" s="36" t="s">
        <v>181</v>
      </c>
      <c r="I166" s="90" t="s">
        <v>1314</v>
      </c>
      <c r="J166" s="36" t="s">
        <v>540</v>
      </c>
      <c r="K166" s="36" t="s">
        <v>430</v>
      </c>
      <c r="L166" s="36" t="s">
        <v>193</v>
      </c>
      <c r="M166" s="36" t="s">
        <v>546</v>
      </c>
      <c r="N166" s="36" t="s">
        <v>549</v>
      </c>
      <c r="O166" s="36" t="s">
        <v>215</v>
      </c>
      <c r="P166" s="36" t="s">
        <v>192</v>
      </c>
      <c r="Q166" s="36" t="s">
        <v>193</v>
      </c>
      <c r="R166" s="36" t="s">
        <v>215</v>
      </c>
      <c r="S166" s="36" t="s">
        <v>193</v>
      </c>
      <c r="T166" s="36" t="s">
        <v>193</v>
      </c>
      <c r="U166" s="94">
        <v>519.5</v>
      </c>
      <c r="V166" s="94">
        <v>1</v>
      </c>
      <c r="W166" s="94" t="s">
        <v>205</v>
      </c>
      <c r="X166" s="94" t="s">
        <v>205</v>
      </c>
    </row>
    <row r="167" spans="1:24" s="12" customFormat="1" ht="51">
      <c r="A167" s="36">
        <v>6</v>
      </c>
      <c r="B167" s="84" t="s">
        <v>330</v>
      </c>
      <c r="C167" s="36" t="s">
        <v>533</v>
      </c>
      <c r="D167" s="36" t="s">
        <v>380</v>
      </c>
      <c r="E167" s="36" t="s">
        <v>87</v>
      </c>
      <c r="F167" s="36">
        <v>1978</v>
      </c>
      <c r="G167" s="124">
        <v>204330.38</v>
      </c>
      <c r="H167" s="36" t="s">
        <v>181</v>
      </c>
      <c r="I167" s="90" t="s">
        <v>541</v>
      </c>
      <c r="J167" s="36" t="s">
        <v>540</v>
      </c>
      <c r="K167" s="77" t="s">
        <v>542</v>
      </c>
      <c r="L167" s="36" t="s">
        <v>501</v>
      </c>
      <c r="M167" s="77" t="s">
        <v>544</v>
      </c>
      <c r="N167" s="36" t="s">
        <v>550</v>
      </c>
      <c r="O167" s="36" t="s">
        <v>488</v>
      </c>
      <c r="P167" s="36" t="s">
        <v>215</v>
      </c>
      <c r="Q167" s="36" t="s">
        <v>215</v>
      </c>
      <c r="R167" s="36" t="s">
        <v>215</v>
      </c>
      <c r="S167" s="36" t="s">
        <v>215</v>
      </c>
      <c r="T167" s="36" t="s">
        <v>215</v>
      </c>
      <c r="U167" s="94">
        <v>271.10000000000002</v>
      </c>
      <c r="V167" s="94">
        <v>2</v>
      </c>
      <c r="W167" s="94" t="s">
        <v>205</v>
      </c>
      <c r="X167" s="94" t="s">
        <v>205</v>
      </c>
    </row>
    <row r="168" spans="1:24" s="12" customFormat="1" ht="38.25">
      <c r="A168" s="36">
        <v>7</v>
      </c>
      <c r="B168" s="84" t="s">
        <v>331</v>
      </c>
      <c r="C168" s="36" t="s">
        <v>533</v>
      </c>
      <c r="D168" s="36" t="s">
        <v>380</v>
      </c>
      <c r="E168" s="36" t="s">
        <v>87</v>
      </c>
      <c r="F168" s="36">
        <v>1978</v>
      </c>
      <c r="G168" s="112">
        <v>11227.14</v>
      </c>
      <c r="H168" s="36" t="s">
        <v>181</v>
      </c>
      <c r="I168" s="90" t="s">
        <v>1315</v>
      </c>
      <c r="J168" s="36" t="s">
        <v>540</v>
      </c>
      <c r="K168" s="36" t="s">
        <v>430</v>
      </c>
      <c r="L168" s="36" t="s">
        <v>193</v>
      </c>
      <c r="M168" s="36" t="s">
        <v>546</v>
      </c>
      <c r="N168" s="36" t="s">
        <v>551</v>
      </c>
      <c r="O168" s="36" t="s">
        <v>215</v>
      </c>
      <c r="P168" s="36" t="s">
        <v>192</v>
      </c>
      <c r="Q168" s="36" t="s">
        <v>193</v>
      </c>
      <c r="R168" s="36" t="s">
        <v>215</v>
      </c>
      <c r="S168" s="36" t="s">
        <v>193</v>
      </c>
      <c r="T168" s="36" t="s">
        <v>193</v>
      </c>
      <c r="U168" s="94">
        <v>241.5</v>
      </c>
      <c r="V168" s="94">
        <v>1</v>
      </c>
      <c r="W168" s="94" t="s">
        <v>205</v>
      </c>
      <c r="X168" s="94" t="s">
        <v>205</v>
      </c>
    </row>
    <row r="169" spans="1:24" s="12" customFormat="1">
      <c r="A169" s="36">
        <v>8</v>
      </c>
      <c r="B169" s="84" t="s">
        <v>332</v>
      </c>
      <c r="C169" s="36" t="s">
        <v>533</v>
      </c>
      <c r="D169" s="36" t="s">
        <v>380</v>
      </c>
      <c r="E169" s="77" t="s">
        <v>87</v>
      </c>
      <c r="F169" s="36">
        <v>1975</v>
      </c>
      <c r="G169" s="124">
        <v>4862.0600000000004</v>
      </c>
      <c r="H169" s="36" t="s">
        <v>181</v>
      </c>
      <c r="I169" s="231"/>
      <c r="J169" s="36" t="s">
        <v>540</v>
      </c>
      <c r="K169" s="36"/>
      <c r="L169" s="36"/>
      <c r="M169" s="36"/>
      <c r="N169" s="36"/>
      <c r="O169" s="5"/>
      <c r="P169" s="5"/>
      <c r="Q169" s="26"/>
      <c r="R169" s="26"/>
      <c r="S169" s="26"/>
      <c r="T169" s="26"/>
      <c r="U169" s="26"/>
      <c r="V169" s="26"/>
      <c r="W169" s="26"/>
      <c r="X169" s="26"/>
    </row>
    <row r="170" spans="1:24" s="12" customFormat="1">
      <c r="A170" s="36">
        <v>9</v>
      </c>
      <c r="B170" s="84" t="s">
        <v>333</v>
      </c>
      <c r="C170" s="36" t="s">
        <v>533</v>
      </c>
      <c r="D170" s="36" t="s">
        <v>380</v>
      </c>
      <c r="E170" s="77" t="s">
        <v>87</v>
      </c>
      <c r="F170" s="36">
        <v>1975</v>
      </c>
      <c r="G170" s="124">
        <v>5423.12</v>
      </c>
      <c r="H170" s="36" t="s">
        <v>181</v>
      </c>
      <c r="I170" s="231"/>
      <c r="J170" s="36" t="s">
        <v>540</v>
      </c>
      <c r="K170" s="36"/>
      <c r="L170" s="36"/>
      <c r="M170" s="36"/>
      <c r="N170" s="36"/>
      <c r="O170" s="5"/>
      <c r="P170" s="5"/>
      <c r="Q170" s="26"/>
      <c r="R170" s="26"/>
      <c r="S170" s="26"/>
      <c r="T170" s="26"/>
      <c r="U170" s="26"/>
      <c r="V170" s="26"/>
      <c r="W170" s="26"/>
      <c r="X170" s="26"/>
    </row>
    <row r="171" spans="1:24" s="12" customFormat="1">
      <c r="A171" s="36">
        <v>10</v>
      </c>
      <c r="B171" s="84" t="s">
        <v>333</v>
      </c>
      <c r="C171" s="36" t="s">
        <v>533</v>
      </c>
      <c r="D171" s="36" t="s">
        <v>380</v>
      </c>
      <c r="E171" s="77" t="s">
        <v>87</v>
      </c>
      <c r="F171" s="36">
        <v>1989</v>
      </c>
      <c r="G171" s="124">
        <v>3799.46</v>
      </c>
      <c r="H171" s="36" t="s">
        <v>181</v>
      </c>
      <c r="I171" s="231"/>
      <c r="J171" s="36" t="s">
        <v>540</v>
      </c>
      <c r="K171" s="36"/>
      <c r="L171" s="36"/>
      <c r="M171" s="36"/>
      <c r="N171" s="36"/>
      <c r="O171" s="5"/>
      <c r="P171" s="5"/>
      <c r="Q171" s="26"/>
      <c r="R171" s="26"/>
      <c r="S171" s="26"/>
      <c r="T171" s="26"/>
      <c r="U171" s="26"/>
      <c r="V171" s="26"/>
      <c r="W171" s="26"/>
      <c r="X171" s="26"/>
    </row>
    <row r="172" spans="1:24" s="12" customFormat="1">
      <c r="A172" s="36">
        <v>11</v>
      </c>
      <c r="B172" s="84" t="s">
        <v>334</v>
      </c>
      <c r="C172" s="36" t="s">
        <v>533</v>
      </c>
      <c r="D172" s="36" t="s">
        <v>380</v>
      </c>
      <c r="E172" s="77" t="s">
        <v>87</v>
      </c>
      <c r="F172" s="36">
        <v>2009</v>
      </c>
      <c r="G172" s="124">
        <v>54925.64</v>
      </c>
      <c r="H172" s="36" t="s">
        <v>181</v>
      </c>
      <c r="I172" s="231"/>
      <c r="J172" s="36" t="s">
        <v>540</v>
      </c>
      <c r="K172" s="36"/>
      <c r="L172" s="36"/>
      <c r="M172" s="36"/>
      <c r="N172" s="36"/>
      <c r="O172" s="5"/>
      <c r="P172" s="5"/>
      <c r="Q172" s="26"/>
      <c r="R172" s="26"/>
      <c r="S172" s="26"/>
      <c r="T172" s="26"/>
      <c r="U172" s="26"/>
      <c r="V172" s="26"/>
      <c r="W172" s="26"/>
      <c r="X172" s="26"/>
    </row>
    <row r="173" spans="1:24" s="12" customFormat="1">
      <c r="A173" s="36">
        <v>12</v>
      </c>
      <c r="B173" s="37" t="s">
        <v>335</v>
      </c>
      <c r="C173" s="36" t="s">
        <v>533</v>
      </c>
      <c r="D173" s="36" t="s">
        <v>380</v>
      </c>
      <c r="E173" s="77" t="s">
        <v>87</v>
      </c>
      <c r="F173" s="36">
        <v>2016</v>
      </c>
      <c r="G173" s="124">
        <v>13990</v>
      </c>
      <c r="H173" s="36" t="s">
        <v>181</v>
      </c>
      <c r="I173" s="231"/>
      <c r="J173" s="36" t="s">
        <v>540</v>
      </c>
      <c r="K173" s="36"/>
      <c r="L173" s="36"/>
      <c r="M173" s="36"/>
      <c r="N173" s="36"/>
      <c r="O173" s="5"/>
      <c r="P173" s="5"/>
      <c r="Q173" s="26"/>
      <c r="R173" s="26"/>
      <c r="S173" s="26"/>
      <c r="T173" s="26"/>
      <c r="U173" s="26"/>
      <c r="V173" s="26"/>
      <c r="W173" s="26"/>
      <c r="X173" s="26"/>
    </row>
    <row r="174" spans="1:24" ht="18" customHeight="1">
      <c r="A174" s="371" t="s">
        <v>9</v>
      </c>
      <c r="B174" s="371"/>
      <c r="C174" s="371"/>
      <c r="D174" s="371"/>
      <c r="E174" s="371"/>
      <c r="F174" s="371"/>
      <c r="G174" s="97">
        <f>SUM(G162:G173)</f>
        <v>6539234.1099999994</v>
      </c>
      <c r="H174" s="5"/>
      <c r="I174" s="232"/>
      <c r="J174" s="5"/>
      <c r="K174" s="5"/>
      <c r="L174" s="5"/>
      <c r="M174" s="5"/>
      <c r="N174" s="5"/>
      <c r="O174" s="5"/>
      <c r="P174" s="5"/>
      <c r="Q174" s="14"/>
      <c r="R174" s="14"/>
      <c r="S174" s="14"/>
      <c r="T174" s="14"/>
      <c r="U174" s="14"/>
      <c r="V174" s="14"/>
      <c r="W174" s="14"/>
      <c r="X174" s="14"/>
    </row>
    <row r="175" spans="1:24" ht="18" customHeight="1" thickBot="1">
      <c r="A175" s="33"/>
      <c r="B175" s="33"/>
      <c r="C175" s="33"/>
      <c r="D175" s="33"/>
      <c r="E175" s="33"/>
      <c r="F175" s="136"/>
      <c r="G175" s="137"/>
    </row>
    <row r="176" spans="1:24" ht="19.5" customHeight="1" thickBot="1">
      <c r="B176" s="13"/>
      <c r="C176"/>
      <c r="D176"/>
      <c r="E176" s="373" t="s">
        <v>47</v>
      </c>
      <c r="F176" s="374"/>
      <c r="G176" s="342">
        <f>SUM(G21,G34,G40,G44,G56,G59,G67,G78,G86,G94,G98,G103,G107,G119,G124,G132,G143,G152,G160,G174)</f>
        <v>81238191.510000005</v>
      </c>
    </row>
  </sheetData>
  <mergeCells count="61">
    <mergeCell ref="A174:F174"/>
    <mergeCell ref="A144:G144"/>
    <mergeCell ref="A153:G153"/>
    <mergeCell ref="A161:G161"/>
    <mergeCell ref="A152:F152"/>
    <mergeCell ref="A160:F160"/>
    <mergeCell ref="A125:G125"/>
    <mergeCell ref="A133:G133"/>
    <mergeCell ref="A124:F124"/>
    <mergeCell ref="A132:F132"/>
    <mergeCell ref="A143:F143"/>
    <mergeCell ref="A104:G104"/>
    <mergeCell ref="A108:G108"/>
    <mergeCell ref="A120:G120"/>
    <mergeCell ref="A107:F107"/>
    <mergeCell ref="A119:F119"/>
    <mergeCell ref="A95:G95"/>
    <mergeCell ref="A99:G99"/>
    <mergeCell ref="A94:F94"/>
    <mergeCell ref="A98:F98"/>
    <mergeCell ref="A103:F103"/>
    <mergeCell ref="A86:F86"/>
    <mergeCell ref="A22:G22"/>
    <mergeCell ref="A57:G57"/>
    <mergeCell ref="A60:G60"/>
    <mergeCell ref="A34:F34"/>
    <mergeCell ref="A40:F40"/>
    <mergeCell ref="A67:F67"/>
    <mergeCell ref="A78:F78"/>
    <mergeCell ref="A56:F56"/>
    <mergeCell ref="A44:F44"/>
    <mergeCell ref="A59:F59"/>
    <mergeCell ref="A21:F21"/>
    <mergeCell ref="O5:T5"/>
    <mergeCell ref="F5:F6"/>
    <mergeCell ref="N5:N6"/>
    <mergeCell ref="C5:C6"/>
    <mergeCell ref="E176:F176"/>
    <mergeCell ref="U5:U6"/>
    <mergeCell ref="V5:V6"/>
    <mergeCell ref="A35:G35"/>
    <mergeCell ref="A41:G41"/>
    <mergeCell ref="A45:G45"/>
    <mergeCell ref="A5:A6"/>
    <mergeCell ref="B5:B6"/>
    <mergeCell ref="H5:H6"/>
    <mergeCell ref="D5:D6"/>
    <mergeCell ref="E5:E6"/>
    <mergeCell ref="A7:E7"/>
    <mergeCell ref="G5:G6"/>
    <mergeCell ref="A68:G68"/>
    <mergeCell ref="A79:G79"/>
    <mergeCell ref="A87:G87"/>
    <mergeCell ref="I23:I33"/>
    <mergeCell ref="J23:J33"/>
    <mergeCell ref="J46:J55"/>
    <mergeCell ref="X5:X6"/>
    <mergeCell ref="I5:I6"/>
    <mergeCell ref="J5:J6"/>
    <mergeCell ref="K5:M5"/>
    <mergeCell ref="W5:W6"/>
  </mergeCells>
  <phoneticPr fontId="1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>
    <oddFooter>&amp;CStrona &amp;P z &amp;N</oddFooter>
  </headerFooter>
  <rowBreaks count="2" manualBreakCount="2">
    <brk id="152" max="24" man="1"/>
    <brk id="154" max="2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4:F1583"/>
  <sheetViews>
    <sheetView view="pageBreakPreview" zoomScaleNormal="110" zoomScaleSheetLayoutView="100" workbookViewId="0"/>
  </sheetViews>
  <sheetFormatPr defaultRowHeight="12.75"/>
  <cols>
    <col min="1" max="1" width="5.5703125" style="12" customWidth="1"/>
    <col min="2" max="2" width="47.5703125" style="304" customWidth="1"/>
    <col min="3" max="3" width="15" style="86" customWidth="1"/>
    <col min="4" max="4" width="18.42578125" style="318" customWidth="1"/>
    <col min="5" max="5" width="12.140625" style="12" bestFit="1" customWidth="1"/>
    <col min="6" max="6" width="15.42578125" style="12" customWidth="1"/>
    <col min="7" max="16384" width="9.140625" style="12"/>
  </cols>
  <sheetData>
    <row r="4" spans="1:4">
      <c r="A4" s="4" t="s">
        <v>816</v>
      </c>
      <c r="D4" s="163"/>
    </row>
    <row r="5" spans="1:4">
      <c r="A5" s="380" t="s">
        <v>0</v>
      </c>
      <c r="B5" s="380"/>
      <c r="C5" s="380"/>
      <c r="D5" s="380"/>
    </row>
    <row r="6" spans="1:4" ht="25.5">
      <c r="A6" s="1" t="s">
        <v>10</v>
      </c>
      <c r="B6" s="1" t="s">
        <v>11</v>
      </c>
      <c r="C6" s="1" t="s">
        <v>12</v>
      </c>
      <c r="D6" s="99" t="s">
        <v>13</v>
      </c>
    </row>
    <row r="7" spans="1:4" ht="12.75" customHeight="1">
      <c r="A7" s="381" t="s">
        <v>86</v>
      </c>
      <c r="B7" s="382"/>
      <c r="C7" s="382"/>
      <c r="D7" s="383"/>
    </row>
    <row r="8" spans="1:4">
      <c r="A8" s="36">
        <v>1</v>
      </c>
      <c r="B8" s="305" t="s">
        <v>701</v>
      </c>
      <c r="C8" s="306">
        <v>2020</v>
      </c>
      <c r="D8" s="307">
        <v>8600</v>
      </c>
    </row>
    <row r="9" spans="1:4">
      <c r="A9" s="36">
        <v>2</v>
      </c>
      <c r="B9" s="305" t="s">
        <v>702</v>
      </c>
      <c r="C9" s="306">
        <v>2020</v>
      </c>
      <c r="D9" s="307">
        <v>800</v>
      </c>
    </row>
    <row r="10" spans="1:4">
      <c r="A10" s="36">
        <v>3</v>
      </c>
      <c r="B10" s="305" t="s">
        <v>703</v>
      </c>
      <c r="C10" s="306">
        <v>2020</v>
      </c>
      <c r="D10" s="307">
        <v>615</v>
      </c>
    </row>
    <row r="11" spans="1:4">
      <c r="A11" s="36">
        <v>4</v>
      </c>
      <c r="B11" s="305" t="s">
        <v>704</v>
      </c>
      <c r="C11" s="306" t="s">
        <v>705</v>
      </c>
      <c r="D11" s="307">
        <v>2499</v>
      </c>
    </row>
    <row r="12" spans="1:4">
      <c r="A12" s="36">
        <v>5</v>
      </c>
      <c r="B12" s="305" t="s">
        <v>706</v>
      </c>
      <c r="C12" s="306" t="s">
        <v>705</v>
      </c>
      <c r="D12" s="307">
        <v>499</v>
      </c>
    </row>
    <row r="13" spans="1:4">
      <c r="A13" s="36">
        <v>6</v>
      </c>
      <c r="B13" s="305" t="s">
        <v>707</v>
      </c>
      <c r="C13" s="306">
        <v>2020</v>
      </c>
      <c r="D13" s="307">
        <v>3001.2</v>
      </c>
    </row>
    <row r="14" spans="1:4">
      <c r="A14" s="36">
        <v>7</v>
      </c>
      <c r="B14" s="305" t="s">
        <v>707</v>
      </c>
      <c r="C14" s="306">
        <v>2020</v>
      </c>
      <c r="D14" s="307">
        <v>3001.2</v>
      </c>
    </row>
    <row r="15" spans="1:4">
      <c r="A15" s="36">
        <v>8</v>
      </c>
      <c r="B15" s="305" t="s">
        <v>707</v>
      </c>
      <c r="C15" s="306">
        <v>2020</v>
      </c>
      <c r="D15" s="307">
        <v>3001.2</v>
      </c>
    </row>
    <row r="16" spans="1:4">
      <c r="A16" s="36">
        <v>9</v>
      </c>
      <c r="B16" s="305" t="s">
        <v>707</v>
      </c>
      <c r="C16" s="306">
        <v>2020</v>
      </c>
      <c r="D16" s="307">
        <v>3001.2</v>
      </c>
    </row>
    <row r="17" spans="1:4">
      <c r="A17" s="36">
        <v>10</v>
      </c>
      <c r="B17" s="305" t="s">
        <v>708</v>
      </c>
      <c r="C17" s="306">
        <v>2020</v>
      </c>
      <c r="D17" s="307">
        <v>725.7</v>
      </c>
    </row>
    <row r="18" spans="1:4">
      <c r="A18" s="36">
        <v>11</v>
      </c>
      <c r="B18" s="305" t="s">
        <v>708</v>
      </c>
      <c r="C18" s="306">
        <v>2020</v>
      </c>
      <c r="D18" s="307">
        <v>725.7</v>
      </c>
    </row>
    <row r="19" spans="1:4">
      <c r="A19" s="36">
        <v>12</v>
      </c>
      <c r="B19" s="305" t="s">
        <v>708</v>
      </c>
      <c r="C19" s="306">
        <v>2020</v>
      </c>
      <c r="D19" s="307">
        <v>725.7</v>
      </c>
    </row>
    <row r="20" spans="1:4">
      <c r="A20" s="36">
        <v>13</v>
      </c>
      <c r="B20" s="305" t="s">
        <v>708</v>
      </c>
      <c r="C20" s="306">
        <v>2020</v>
      </c>
      <c r="D20" s="307">
        <v>725.7</v>
      </c>
    </row>
    <row r="21" spans="1:4">
      <c r="A21" s="36">
        <v>14</v>
      </c>
      <c r="B21" s="305" t="s">
        <v>709</v>
      </c>
      <c r="C21" s="306">
        <v>2020</v>
      </c>
      <c r="D21" s="307">
        <v>1758.9</v>
      </c>
    </row>
    <row r="22" spans="1:4">
      <c r="A22" s="36">
        <v>15</v>
      </c>
      <c r="B22" s="305" t="s">
        <v>709</v>
      </c>
      <c r="C22" s="306">
        <v>2020</v>
      </c>
      <c r="D22" s="307">
        <v>1758.9</v>
      </c>
    </row>
    <row r="23" spans="1:4">
      <c r="A23" s="36">
        <v>16</v>
      </c>
      <c r="B23" s="305" t="s">
        <v>709</v>
      </c>
      <c r="C23" s="306">
        <v>2020</v>
      </c>
      <c r="D23" s="307">
        <v>1758.9</v>
      </c>
    </row>
    <row r="24" spans="1:4">
      <c r="A24" s="36">
        <v>17</v>
      </c>
      <c r="B24" s="305" t="s">
        <v>710</v>
      </c>
      <c r="C24" s="306">
        <v>2020</v>
      </c>
      <c r="D24" s="307">
        <v>602.70000000000005</v>
      </c>
    </row>
    <row r="25" spans="1:4">
      <c r="A25" s="36">
        <v>18</v>
      </c>
      <c r="B25" s="305" t="s">
        <v>711</v>
      </c>
      <c r="C25" s="306">
        <v>2020</v>
      </c>
      <c r="D25" s="307">
        <v>528.9</v>
      </c>
    </row>
    <row r="26" spans="1:4">
      <c r="A26" s="36">
        <v>19</v>
      </c>
      <c r="B26" s="305" t="s">
        <v>711</v>
      </c>
      <c r="C26" s="306">
        <v>2020</v>
      </c>
      <c r="D26" s="307">
        <v>528.9</v>
      </c>
    </row>
    <row r="27" spans="1:4">
      <c r="A27" s="36">
        <v>20</v>
      </c>
      <c r="B27" s="305" t="s">
        <v>711</v>
      </c>
      <c r="C27" s="306">
        <v>2020</v>
      </c>
      <c r="D27" s="307">
        <v>528.9</v>
      </c>
    </row>
    <row r="28" spans="1:4">
      <c r="A28" s="36">
        <v>21</v>
      </c>
      <c r="B28" s="305" t="s">
        <v>711</v>
      </c>
      <c r="C28" s="306">
        <v>2020</v>
      </c>
      <c r="D28" s="307">
        <v>528.9</v>
      </c>
    </row>
    <row r="29" spans="1:4">
      <c r="A29" s="36">
        <v>22</v>
      </c>
      <c r="B29" s="305" t="s">
        <v>711</v>
      </c>
      <c r="C29" s="306">
        <v>2020</v>
      </c>
      <c r="D29" s="307">
        <v>528.9</v>
      </c>
    </row>
    <row r="30" spans="1:4">
      <c r="A30" s="36">
        <v>23</v>
      </c>
      <c r="B30" s="305" t="s">
        <v>711</v>
      </c>
      <c r="C30" s="306">
        <v>2020</v>
      </c>
      <c r="D30" s="307">
        <v>528.9</v>
      </c>
    </row>
    <row r="31" spans="1:4">
      <c r="A31" s="36">
        <v>24</v>
      </c>
      <c r="B31" s="305" t="s">
        <v>711</v>
      </c>
      <c r="C31" s="306">
        <v>2020</v>
      </c>
      <c r="D31" s="307">
        <v>528.9</v>
      </c>
    </row>
    <row r="32" spans="1:4">
      <c r="A32" s="36">
        <v>25</v>
      </c>
      <c r="B32" s="308" t="s">
        <v>711</v>
      </c>
      <c r="C32" s="309">
        <v>2020</v>
      </c>
      <c r="D32" s="310">
        <v>528.9</v>
      </c>
    </row>
    <row r="33" spans="1:4">
      <c r="A33" s="36">
        <v>26</v>
      </c>
      <c r="B33" s="305" t="s">
        <v>711</v>
      </c>
      <c r="C33" s="306">
        <v>2020</v>
      </c>
      <c r="D33" s="307">
        <v>528.9</v>
      </c>
    </row>
    <row r="34" spans="1:4">
      <c r="A34" s="36">
        <v>27</v>
      </c>
      <c r="B34" s="305" t="s">
        <v>711</v>
      </c>
      <c r="C34" s="306">
        <v>2020</v>
      </c>
      <c r="D34" s="307">
        <v>528.9</v>
      </c>
    </row>
    <row r="35" spans="1:4">
      <c r="A35" s="36">
        <v>28</v>
      </c>
      <c r="B35" s="305" t="s">
        <v>711</v>
      </c>
      <c r="C35" s="306">
        <v>2020</v>
      </c>
      <c r="D35" s="307">
        <v>528.9</v>
      </c>
    </row>
    <row r="36" spans="1:4">
      <c r="A36" s="36">
        <v>29</v>
      </c>
      <c r="B36" s="305" t="s">
        <v>711</v>
      </c>
      <c r="C36" s="306">
        <v>2020</v>
      </c>
      <c r="D36" s="307">
        <v>528.9</v>
      </c>
    </row>
    <row r="37" spans="1:4">
      <c r="A37" s="36">
        <v>30</v>
      </c>
      <c r="B37" s="305" t="s">
        <v>711</v>
      </c>
      <c r="C37" s="306">
        <v>2020</v>
      </c>
      <c r="D37" s="307">
        <v>528.9</v>
      </c>
    </row>
    <row r="38" spans="1:4">
      <c r="A38" s="36">
        <v>31</v>
      </c>
      <c r="B38" s="305" t="s">
        <v>711</v>
      </c>
      <c r="C38" s="306">
        <v>2020</v>
      </c>
      <c r="D38" s="307">
        <v>528.9</v>
      </c>
    </row>
    <row r="39" spans="1:4">
      <c r="A39" s="36">
        <v>32</v>
      </c>
      <c r="B39" s="305" t="s">
        <v>711</v>
      </c>
      <c r="C39" s="306">
        <v>2020</v>
      </c>
      <c r="D39" s="307">
        <v>528.9</v>
      </c>
    </row>
    <row r="40" spans="1:4">
      <c r="A40" s="36">
        <v>33</v>
      </c>
      <c r="B40" s="305" t="s">
        <v>711</v>
      </c>
      <c r="C40" s="306">
        <v>2020</v>
      </c>
      <c r="D40" s="307">
        <v>528.9</v>
      </c>
    </row>
    <row r="41" spans="1:4">
      <c r="A41" s="36">
        <v>34</v>
      </c>
      <c r="B41" s="305" t="s">
        <v>711</v>
      </c>
      <c r="C41" s="306">
        <v>2020</v>
      </c>
      <c r="D41" s="307">
        <v>528.9</v>
      </c>
    </row>
    <row r="42" spans="1:4">
      <c r="A42" s="36">
        <v>35</v>
      </c>
      <c r="B42" s="305" t="s">
        <v>711</v>
      </c>
      <c r="C42" s="306">
        <v>2020</v>
      </c>
      <c r="D42" s="307">
        <v>528.9</v>
      </c>
    </row>
    <row r="43" spans="1:4">
      <c r="A43" s="36">
        <v>36</v>
      </c>
      <c r="B43" s="305" t="s">
        <v>711</v>
      </c>
      <c r="C43" s="306">
        <v>2020</v>
      </c>
      <c r="D43" s="307">
        <v>528.9</v>
      </c>
    </row>
    <row r="44" spans="1:4">
      <c r="A44" s="36">
        <v>37</v>
      </c>
      <c r="B44" s="305" t="s">
        <v>711</v>
      </c>
      <c r="C44" s="306">
        <v>2020</v>
      </c>
      <c r="D44" s="307">
        <v>528.9</v>
      </c>
    </row>
    <row r="45" spans="1:4">
      <c r="A45" s="36">
        <v>38</v>
      </c>
      <c r="B45" s="305" t="s">
        <v>712</v>
      </c>
      <c r="C45" s="306">
        <v>2020</v>
      </c>
      <c r="D45" s="307">
        <v>599</v>
      </c>
    </row>
    <row r="46" spans="1:4">
      <c r="A46" s="36">
        <v>39</v>
      </c>
      <c r="B46" s="305" t="s">
        <v>713</v>
      </c>
      <c r="C46" s="306">
        <v>2020</v>
      </c>
      <c r="D46" s="307">
        <v>800</v>
      </c>
    </row>
    <row r="47" spans="1:4">
      <c r="A47" s="36">
        <v>40</v>
      </c>
      <c r="B47" s="305" t="s">
        <v>713</v>
      </c>
      <c r="C47" s="306">
        <v>2020</v>
      </c>
      <c r="D47" s="307">
        <v>800</v>
      </c>
    </row>
    <row r="48" spans="1:4">
      <c r="A48" s="36">
        <v>41</v>
      </c>
      <c r="B48" s="305" t="s">
        <v>713</v>
      </c>
      <c r="C48" s="306">
        <v>2020</v>
      </c>
      <c r="D48" s="307">
        <v>800</v>
      </c>
    </row>
    <row r="49" spans="1:4">
      <c r="A49" s="36">
        <v>42</v>
      </c>
      <c r="B49" s="308" t="s">
        <v>713</v>
      </c>
      <c r="C49" s="309">
        <v>2020</v>
      </c>
      <c r="D49" s="310">
        <v>800</v>
      </c>
    </row>
    <row r="50" spans="1:4">
      <c r="A50" s="36">
        <v>43</v>
      </c>
      <c r="B50" s="26" t="s">
        <v>713</v>
      </c>
      <c r="C50" s="94">
        <v>2020</v>
      </c>
      <c r="D50" s="96">
        <v>800</v>
      </c>
    </row>
    <row r="51" spans="1:4">
      <c r="A51" s="36">
        <v>44</v>
      </c>
      <c r="B51" s="26" t="s">
        <v>714</v>
      </c>
      <c r="C51" s="94" t="s">
        <v>715</v>
      </c>
      <c r="D51" s="310">
        <v>90</v>
      </c>
    </row>
    <row r="52" spans="1:4">
      <c r="A52" s="36">
        <v>45</v>
      </c>
      <c r="B52" s="26" t="s">
        <v>716</v>
      </c>
      <c r="C52" s="94" t="s">
        <v>715</v>
      </c>
      <c r="D52" s="96">
        <v>190</v>
      </c>
    </row>
    <row r="53" spans="1:4">
      <c r="A53" s="36">
        <v>46</v>
      </c>
      <c r="B53" s="26" t="s">
        <v>717</v>
      </c>
      <c r="C53" s="94" t="s">
        <v>715</v>
      </c>
      <c r="D53" s="96">
        <v>25</v>
      </c>
    </row>
    <row r="54" spans="1:4">
      <c r="A54" s="36">
        <v>47</v>
      </c>
      <c r="B54" s="26" t="s">
        <v>718</v>
      </c>
      <c r="C54" s="94" t="s">
        <v>715</v>
      </c>
      <c r="D54" s="96">
        <v>20</v>
      </c>
    </row>
    <row r="55" spans="1:4">
      <c r="A55" s="36">
        <v>48</v>
      </c>
      <c r="B55" s="26" t="s">
        <v>718</v>
      </c>
      <c r="C55" s="94" t="s">
        <v>715</v>
      </c>
      <c r="D55" s="96">
        <v>20</v>
      </c>
    </row>
    <row r="56" spans="1:4">
      <c r="A56" s="36">
        <v>49</v>
      </c>
      <c r="B56" s="26" t="s">
        <v>719</v>
      </c>
      <c r="C56" s="94" t="s">
        <v>715</v>
      </c>
      <c r="D56" s="96">
        <v>20</v>
      </c>
    </row>
    <row r="57" spans="1:4">
      <c r="A57" s="36">
        <v>50</v>
      </c>
      <c r="B57" s="26" t="s">
        <v>717</v>
      </c>
      <c r="C57" s="94" t="s">
        <v>715</v>
      </c>
      <c r="D57" s="96">
        <v>25</v>
      </c>
    </row>
    <row r="58" spans="1:4">
      <c r="A58" s="36">
        <v>51</v>
      </c>
      <c r="B58" s="26" t="s">
        <v>717</v>
      </c>
      <c r="C58" s="94" t="s">
        <v>715</v>
      </c>
      <c r="D58" s="96">
        <v>25</v>
      </c>
    </row>
    <row r="59" spans="1:4">
      <c r="A59" s="36">
        <v>52</v>
      </c>
      <c r="B59" s="26" t="s">
        <v>714</v>
      </c>
      <c r="C59" s="94" t="s">
        <v>715</v>
      </c>
      <c r="D59" s="96">
        <v>90</v>
      </c>
    </row>
    <row r="60" spans="1:4">
      <c r="A60" s="36">
        <v>53</v>
      </c>
      <c r="B60" s="26" t="s">
        <v>714</v>
      </c>
      <c r="C60" s="94" t="s">
        <v>715</v>
      </c>
      <c r="D60" s="96">
        <v>90</v>
      </c>
    </row>
    <row r="61" spans="1:4">
      <c r="A61" s="36">
        <v>54</v>
      </c>
      <c r="B61" s="26" t="s">
        <v>716</v>
      </c>
      <c r="C61" s="94" t="s">
        <v>715</v>
      </c>
      <c r="D61" s="96">
        <v>190</v>
      </c>
    </row>
    <row r="62" spans="1:4">
      <c r="A62" s="36">
        <v>55</v>
      </c>
      <c r="B62" s="26" t="s">
        <v>716</v>
      </c>
      <c r="C62" s="94" t="s">
        <v>715</v>
      </c>
      <c r="D62" s="96">
        <v>190</v>
      </c>
    </row>
    <row r="63" spans="1:4">
      <c r="A63" s="36">
        <v>56</v>
      </c>
      <c r="B63" s="26" t="s">
        <v>720</v>
      </c>
      <c r="C63" s="94">
        <v>2021</v>
      </c>
      <c r="D63" s="96">
        <v>1700</v>
      </c>
    </row>
    <row r="64" spans="1:4">
      <c r="A64" s="36">
        <v>57</v>
      </c>
      <c r="B64" s="26" t="s">
        <v>721</v>
      </c>
      <c r="C64" s="94">
        <v>2021</v>
      </c>
      <c r="D64" s="96">
        <v>1950.01</v>
      </c>
    </row>
    <row r="65" spans="1:4">
      <c r="A65" s="36">
        <v>58</v>
      </c>
      <c r="B65" s="26" t="s">
        <v>722</v>
      </c>
      <c r="C65" s="94">
        <v>2021</v>
      </c>
      <c r="D65" s="96">
        <v>24587.7</v>
      </c>
    </row>
    <row r="66" spans="1:4">
      <c r="A66" s="36">
        <v>59</v>
      </c>
      <c r="B66" s="26" t="s">
        <v>723</v>
      </c>
      <c r="C66" s="94">
        <v>2021</v>
      </c>
      <c r="D66" s="96">
        <v>741.69</v>
      </c>
    </row>
    <row r="67" spans="1:4">
      <c r="A67" s="36">
        <v>60</v>
      </c>
      <c r="B67" s="26" t="s">
        <v>723</v>
      </c>
      <c r="C67" s="94">
        <v>2021</v>
      </c>
      <c r="D67" s="96">
        <v>741.69</v>
      </c>
    </row>
    <row r="68" spans="1:4">
      <c r="A68" s="36">
        <v>61</v>
      </c>
      <c r="B68" s="26" t="s">
        <v>723</v>
      </c>
      <c r="C68" s="94">
        <v>2021</v>
      </c>
      <c r="D68" s="96">
        <v>741.69</v>
      </c>
    </row>
    <row r="69" spans="1:4">
      <c r="A69" s="36">
        <v>62</v>
      </c>
      <c r="B69" s="26" t="s">
        <v>723</v>
      </c>
      <c r="C69" s="94">
        <v>2021</v>
      </c>
      <c r="D69" s="96">
        <v>741.69</v>
      </c>
    </row>
    <row r="70" spans="1:4">
      <c r="A70" s="36">
        <v>63</v>
      </c>
      <c r="B70" s="26" t="s">
        <v>723</v>
      </c>
      <c r="C70" s="94">
        <v>2021</v>
      </c>
      <c r="D70" s="96">
        <v>741.69</v>
      </c>
    </row>
    <row r="71" spans="1:4">
      <c r="A71" s="36">
        <v>64</v>
      </c>
      <c r="B71" s="26" t="s">
        <v>723</v>
      </c>
      <c r="C71" s="94">
        <v>2021</v>
      </c>
      <c r="D71" s="96">
        <v>741.69</v>
      </c>
    </row>
    <row r="72" spans="1:4">
      <c r="A72" s="36">
        <v>65</v>
      </c>
      <c r="B72" s="26" t="s">
        <v>723</v>
      </c>
      <c r="C72" s="94">
        <v>2021</v>
      </c>
      <c r="D72" s="96">
        <v>741.69</v>
      </c>
    </row>
    <row r="73" spans="1:4">
      <c r="A73" s="36">
        <v>66</v>
      </c>
      <c r="B73" s="26" t="s">
        <v>723</v>
      </c>
      <c r="C73" s="94">
        <v>2021</v>
      </c>
      <c r="D73" s="96">
        <v>741.69</v>
      </c>
    </row>
    <row r="74" spans="1:4">
      <c r="A74" s="36">
        <v>67</v>
      </c>
      <c r="B74" s="26" t="s">
        <v>723</v>
      </c>
      <c r="C74" s="94">
        <v>2021</v>
      </c>
      <c r="D74" s="96">
        <v>741.69</v>
      </c>
    </row>
    <row r="75" spans="1:4">
      <c r="A75" s="36">
        <v>68</v>
      </c>
      <c r="B75" s="26" t="s">
        <v>723</v>
      </c>
      <c r="C75" s="94">
        <v>2021</v>
      </c>
      <c r="D75" s="96">
        <v>741.69</v>
      </c>
    </row>
    <row r="76" spans="1:4">
      <c r="A76" s="36">
        <v>69</v>
      </c>
      <c r="B76" s="26" t="s">
        <v>723</v>
      </c>
      <c r="C76" s="94">
        <v>2021</v>
      </c>
      <c r="D76" s="96">
        <v>741.69</v>
      </c>
    </row>
    <row r="77" spans="1:4">
      <c r="A77" s="36">
        <v>70</v>
      </c>
      <c r="B77" s="26" t="s">
        <v>723</v>
      </c>
      <c r="C77" s="94">
        <v>2021</v>
      </c>
      <c r="D77" s="96">
        <v>741.69</v>
      </c>
    </row>
    <row r="78" spans="1:4">
      <c r="A78" s="36">
        <v>71</v>
      </c>
      <c r="B78" s="26" t="s">
        <v>723</v>
      </c>
      <c r="C78" s="94">
        <v>2021</v>
      </c>
      <c r="D78" s="96">
        <v>741.69</v>
      </c>
    </row>
    <row r="79" spans="1:4">
      <c r="A79" s="36">
        <v>72</v>
      </c>
      <c r="B79" s="26" t="s">
        <v>723</v>
      </c>
      <c r="C79" s="94">
        <v>2021</v>
      </c>
      <c r="D79" s="96">
        <v>741.69</v>
      </c>
    </row>
    <row r="80" spans="1:4">
      <c r="A80" s="36">
        <v>73</v>
      </c>
      <c r="B80" s="26" t="s">
        <v>724</v>
      </c>
      <c r="C80" s="94">
        <v>2021</v>
      </c>
      <c r="D80" s="96">
        <v>2935.76</v>
      </c>
    </row>
    <row r="81" spans="1:4">
      <c r="A81" s="36">
        <v>74</v>
      </c>
      <c r="B81" s="26" t="s">
        <v>724</v>
      </c>
      <c r="C81" s="94">
        <v>2021</v>
      </c>
      <c r="D81" s="96">
        <v>2935.76</v>
      </c>
    </row>
    <row r="82" spans="1:4">
      <c r="A82" s="36">
        <v>75</v>
      </c>
      <c r="B82" s="26" t="s">
        <v>724</v>
      </c>
      <c r="C82" s="94">
        <v>2021</v>
      </c>
      <c r="D82" s="96">
        <v>2935.76</v>
      </c>
    </row>
    <row r="83" spans="1:4">
      <c r="A83" s="36">
        <v>76</v>
      </c>
      <c r="B83" s="26" t="s">
        <v>724</v>
      </c>
      <c r="C83" s="94">
        <v>2021</v>
      </c>
      <c r="D83" s="96">
        <v>2935.76</v>
      </c>
    </row>
    <row r="84" spans="1:4">
      <c r="A84" s="36">
        <v>77</v>
      </c>
      <c r="B84" s="26" t="s">
        <v>724</v>
      </c>
      <c r="C84" s="94">
        <v>2021</v>
      </c>
      <c r="D84" s="96">
        <v>2935.76</v>
      </c>
    </row>
    <row r="85" spans="1:4">
      <c r="A85" s="36">
        <v>78</v>
      </c>
      <c r="B85" s="26" t="s">
        <v>724</v>
      </c>
      <c r="C85" s="94">
        <v>2021</v>
      </c>
      <c r="D85" s="96">
        <v>2935.76</v>
      </c>
    </row>
    <row r="86" spans="1:4">
      <c r="A86" s="36">
        <v>79</v>
      </c>
      <c r="B86" s="26" t="s">
        <v>724</v>
      </c>
      <c r="C86" s="94">
        <v>2021</v>
      </c>
      <c r="D86" s="96">
        <v>2935.76</v>
      </c>
    </row>
    <row r="87" spans="1:4">
      <c r="A87" s="36">
        <v>80</v>
      </c>
      <c r="B87" s="26" t="s">
        <v>724</v>
      </c>
      <c r="C87" s="94">
        <v>2021</v>
      </c>
      <c r="D87" s="96">
        <v>2935.76</v>
      </c>
    </row>
    <row r="88" spans="1:4">
      <c r="A88" s="36">
        <v>81</v>
      </c>
      <c r="B88" s="26" t="s">
        <v>724</v>
      </c>
      <c r="C88" s="94">
        <v>2021</v>
      </c>
      <c r="D88" s="96">
        <v>2935.76</v>
      </c>
    </row>
    <row r="89" spans="1:4">
      <c r="A89" s="36">
        <v>82</v>
      </c>
      <c r="B89" s="26" t="s">
        <v>724</v>
      </c>
      <c r="C89" s="94">
        <v>2021</v>
      </c>
      <c r="D89" s="96">
        <v>2935.76</v>
      </c>
    </row>
    <row r="90" spans="1:4">
      <c r="A90" s="36">
        <v>83</v>
      </c>
      <c r="B90" s="26" t="s">
        <v>724</v>
      </c>
      <c r="C90" s="94">
        <v>2021</v>
      </c>
      <c r="D90" s="96">
        <v>2935.76</v>
      </c>
    </row>
    <row r="91" spans="1:4">
      <c r="A91" s="36">
        <v>84</v>
      </c>
      <c r="B91" s="26" t="s">
        <v>724</v>
      </c>
      <c r="C91" s="94">
        <v>2021</v>
      </c>
      <c r="D91" s="96">
        <v>2935.76</v>
      </c>
    </row>
    <row r="92" spans="1:4">
      <c r="A92" s="36">
        <v>85</v>
      </c>
      <c r="B92" s="26" t="s">
        <v>724</v>
      </c>
      <c r="C92" s="94">
        <v>2021</v>
      </c>
      <c r="D92" s="96">
        <v>2935.76</v>
      </c>
    </row>
    <row r="93" spans="1:4">
      <c r="A93" s="36">
        <v>86</v>
      </c>
      <c r="B93" s="26" t="s">
        <v>724</v>
      </c>
      <c r="C93" s="94">
        <v>2021</v>
      </c>
      <c r="D93" s="96">
        <v>2935.76</v>
      </c>
    </row>
    <row r="94" spans="1:4">
      <c r="A94" s="36">
        <v>87</v>
      </c>
      <c r="B94" s="26" t="s">
        <v>725</v>
      </c>
      <c r="C94" s="94" t="s">
        <v>726</v>
      </c>
      <c r="D94" s="96">
        <v>2200</v>
      </c>
    </row>
    <row r="95" spans="1:4">
      <c r="A95" s="36">
        <v>88</v>
      </c>
      <c r="B95" s="26" t="s">
        <v>727</v>
      </c>
      <c r="C95" s="94">
        <v>2021</v>
      </c>
      <c r="D95" s="96">
        <v>5842.5</v>
      </c>
    </row>
    <row r="96" spans="1:4">
      <c r="A96" s="36">
        <v>89</v>
      </c>
      <c r="B96" s="26" t="s">
        <v>728</v>
      </c>
      <c r="C96" s="94">
        <v>2021</v>
      </c>
      <c r="D96" s="96">
        <v>3997.5</v>
      </c>
    </row>
    <row r="97" spans="1:4">
      <c r="A97" s="36">
        <v>90</v>
      </c>
      <c r="B97" s="26" t="s">
        <v>729</v>
      </c>
      <c r="C97" s="94">
        <v>2021</v>
      </c>
      <c r="D97" s="96">
        <v>18081</v>
      </c>
    </row>
    <row r="98" spans="1:4">
      <c r="A98" s="36">
        <v>91</v>
      </c>
      <c r="B98" s="26" t="s">
        <v>730</v>
      </c>
      <c r="C98" s="94">
        <v>2021</v>
      </c>
      <c r="D98" s="96">
        <v>2135</v>
      </c>
    </row>
    <row r="99" spans="1:4">
      <c r="A99" s="36">
        <v>92</v>
      </c>
      <c r="B99" s="26" t="s">
        <v>731</v>
      </c>
      <c r="C99" s="94">
        <v>2021</v>
      </c>
      <c r="D99" s="96">
        <v>495</v>
      </c>
    </row>
    <row r="100" spans="1:4">
      <c r="A100" s="36">
        <v>93</v>
      </c>
      <c r="B100" s="26" t="s">
        <v>732</v>
      </c>
      <c r="C100" s="94">
        <v>2021</v>
      </c>
      <c r="D100" s="96">
        <v>450</v>
      </c>
    </row>
    <row r="101" spans="1:4">
      <c r="A101" s="36">
        <v>94</v>
      </c>
      <c r="B101" s="26" t="s">
        <v>733</v>
      </c>
      <c r="C101" s="94">
        <v>2021</v>
      </c>
      <c r="D101" s="96">
        <v>549.99</v>
      </c>
    </row>
    <row r="102" spans="1:4">
      <c r="A102" s="36">
        <v>95</v>
      </c>
      <c r="B102" s="26" t="s">
        <v>724</v>
      </c>
      <c r="C102" s="94">
        <v>2021</v>
      </c>
      <c r="D102" s="96">
        <v>2887.67</v>
      </c>
    </row>
    <row r="103" spans="1:4">
      <c r="A103" s="36">
        <v>96</v>
      </c>
      <c r="B103" s="26" t="s">
        <v>724</v>
      </c>
      <c r="C103" s="94">
        <v>2021</v>
      </c>
      <c r="D103" s="96">
        <v>2887.67</v>
      </c>
    </row>
    <row r="104" spans="1:4">
      <c r="A104" s="36">
        <v>97</v>
      </c>
      <c r="B104" s="26" t="s">
        <v>724</v>
      </c>
      <c r="C104" s="94">
        <v>2021</v>
      </c>
      <c r="D104" s="96">
        <v>2887.67</v>
      </c>
    </row>
    <row r="105" spans="1:4">
      <c r="A105" s="36">
        <v>98</v>
      </c>
      <c r="B105" s="26" t="s">
        <v>724</v>
      </c>
      <c r="C105" s="94">
        <v>2021</v>
      </c>
      <c r="D105" s="96">
        <v>2887.67</v>
      </c>
    </row>
    <row r="106" spans="1:4">
      <c r="A106" s="36">
        <v>99</v>
      </c>
      <c r="B106" s="26" t="s">
        <v>724</v>
      </c>
      <c r="C106" s="94">
        <v>2021</v>
      </c>
      <c r="D106" s="96">
        <v>2887.67</v>
      </c>
    </row>
    <row r="107" spans="1:4">
      <c r="A107" s="36">
        <v>100</v>
      </c>
      <c r="B107" s="26" t="s">
        <v>724</v>
      </c>
      <c r="C107" s="94">
        <v>2021</v>
      </c>
      <c r="D107" s="96">
        <v>2887.67</v>
      </c>
    </row>
    <row r="108" spans="1:4">
      <c r="A108" s="36">
        <v>101</v>
      </c>
      <c r="B108" s="26" t="s">
        <v>724</v>
      </c>
      <c r="C108" s="94">
        <v>2021</v>
      </c>
      <c r="D108" s="96">
        <v>2887.67</v>
      </c>
    </row>
    <row r="109" spans="1:4">
      <c r="A109" s="36">
        <v>102</v>
      </c>
      <c r="B109" s="26" t="s">
        <v>724</v>
      </c>
      <c r="C109" s="94">
        <v>2021</v>
      </c>
      <c r="D109" s="96">
        <v>2887.67</v>
      </c>
    </row>
    <row r="110" spans="1:4">
      <c r="A110" s="36">
        <v>103</v>
      </c>
      <c r="B110" s="26" t="s">
        <v>724</v>
      </c>
      <c r="C110" s="94">
        <v>2021</v>
      </c>
      <c r="D110" s="96">
        <v>2887.67</v>
      </c>
    </row>
    <row r="111" spans="1:4">
      <c r="A111" s="36">
        <v>104</v>
      </c>
      <c r="B111" s="26" t="s">
        <v>724</v>
      </c>
      <c r="C111" s="94">
        <v>2021</v>
      </c>
      <c r="D111" s="96">
        <v>2887.67</v>
      </c>
    </row>
    <row r="112" spans="1:4">
      <c r="A112" s="36">
        <v>105</v>
      </c>
      <c r="B112" s="26" t="s">
        <v>724</v>
      </c>
      <c r="C112" s="94">
        <v>2021</v>
      </c>
      <c r="D112" s="96">
        <v>2887.67</v>
      </c>
    </row>
    <row r="113" spans="1:4">
      <c r="A113" s="36">
        <v>106</v>
      </c>
      <c r="B113" s="26" t="s">
        <v>734</v>
      </c>
      <c r="C113" s="94">
        <v>2021</v>
      </c>
      <c r="D113" s="96">
        <v>639.63</v>
      </c>
    </row>
    <row r="114" spans="1:4">
      <c r="A114" s="36">
        <v>107</v>
      </c>
      <c r="B114" s="26" t="s">
        <v>734</v>
      </c>
      <c r="C114" s="94">
        <v>2021</v>
      </c>
      <c r="D114" s="96">
        <v>639.63</v>
      </c>
    </row>
    <row r="115" spans="1:4">
      <c r="A115" s="36">
        <v>108</v>
      </c>
      <c r="B115" s="26" t="s">
        <v>734</v>
      </c>
      <c r="C115" s="94">
        <v>2021</v>
      </c>
      <c r="D115" s="96">
        <v>639.63</v>
      </c>
    </row>
    <row r="116" spans="1:4">
      <c r="A116" s="36">
        <v>109</v>
      </c>
      <c r="B116" s="26" t="s">
        <v>734</v>
      </c>
      <c r="C116" s="94">
        <v>2021</v>
      </c>
      <c r="D116" s="96">
        <v>639.63</v>
      </c>
    </row>
    <row r="117" spans="1:4">
      <c r="A117" s="36">
        <v>110</v>
      </c>
      <c r="B117" s="26" t="s">
        <v>734</v>
      </c>
      <c r="C117" s="94">
        <v>2021</v>
      </c>
      <c r="D117" s="96">
        <v>639.63</v>
      </c>
    </row>
    <row r="118" spans="1:4">
      <c r="A118" s="36">
        <v>111</v>
      </c>
      <c r="B118" s="26" t="s">
        <v>734</v>
      </c>
      <c r="C118" s="94">
        <v>2021</v>
      </c>
      <c r="D118" s="96">
        <v>639.63</v>
      </c>
    </row>
    <row r="119" spans="1:4">
      <c r="A119" s="36">
        <v>112</v>
      </c>
      <c r="B119" s="26" t="s">
        <v>734</v>
      </c>
      <c r="C119" s="94">
        <v>2021</v>
      </c>
      <c r="D119" s="96">
        <v>639.63</v>
      </c>
    </row>
    <row r="120" spans="1:4">
      <c r="A120" s="36">
        <v>113</v>
      </c>
      <c r="B120" s="26" t="s">
        <v>734</v>
      </c>
      <c r="C120" s="94">
        <v>2021</v>
      </c>
      <c r="D120" s="96">
        <v>639.63</v>
      </c>
    </row>
    <row r="121" spans="1:4">
      <c r="A121" s="36">
        <v>114</v>
      </c>
      <c r="B121" s="26" t="s">
        <v>734</v>
      </c>
      <c r="C121" s="94">
        <v>2021</v>
      </c>
      <c r="D121" s="96">
        <v>639.63</v>
      </c>
    </row>
    <row r="122" spans="1:4">
      <c r="A122" s="36">
        <v>115</v>
      </c>
      <c r="B122" s="26" t="s">
        <v>734</v>
      </c>
      <c r="C122" s="94">
        <v>2021</v>
      </c>
      <c r="D122" s="96">
        <v>639.63</v>
      </c>
    </row>
    <row r="123" spans="1:4">
      <c r="A123" s="36">
        <v>116</v>
      </c>
      <c r="B123" s="26" t="s">
        <v>734</v>
      </c>
      <c r="C123" s="94">
        <v>2021</v>
      </c>
      <c r="D123" s="96">
        <v>639.63</v>
      </c>
    </row>
    <row r="124" spans="1:4">
      <c r="A124" s="36">
        <v>117</v>
      </c>
      <c r="B124" s="26" t="s">
        <v>735</v>
      </c>
      <c r="C124" s="94">
        <v>2021</v>
      </c>
      <c r="D124" s="164">
        <v>3997.5</v>
      </c>
    </row>
    <row r="125" spans="1:4">
      <c r="A125" s="36">
        <v>118</v>
      </c>
      <c r="B125" s="26" t="s">
        <v>736</v>
      </c>
      <c r="C125" s="94">
        <v>2021</v>
      </c>
      <c r="D125" s="164">
        <v>5842.5</v>
      </c>
    </row>
    <row r="126" spans="1:4">
      <c r="A126" s="36">
        <v>119</v>
      </c>
      <c r="B126" s="26" t="s">
        <v>737</v>
      </c>
      <c r="C126" s="94" t="s">
        <v>738</v>
      </c>
      <c r="D126" s="96">
        <v>600</v>
      </c>
    </row>
    <row r="127" spans="1:4">
      <c r="A127" s="36">
        <v>120</v>
      </c>
      <c r="B127" s="26" t="s">
        <v>1007</v>
      </c>
      <c r="C127" s="94">
        <v>2023</v>
      </c>
      <c r="D127" s="96">
        <v>26392</v>
      </c>
    </row>
    <row r="128" spans="1:4">
      <c r="A128" s="36">
        <v>121</v>
      </c>
      <c r="B128" s="26" t="s">
        <v>1008</v>
      </c>
      <c r="C128" s="94">
        <v>2023</v>
      </c>
      <c r="D128" s="96">
        <v>7626</v>
      </c>
    </row>
    <row r="129" spans="1:4">
      <c r="A129" s="36">
        <v>122</v>
      </c>
      <c r="B129" s="26" t="s">
        <v>1009</v>
      </c>
      <c r="C129" s="94">
        <v>2023</v>
      </c>
      <c r="D129" s="96">
        <v>6300</v>
      </c>
    </row>
    <row r="130" spans="1:4">
      <c r="A130" s="36">
        <v>123</v>
      </c>
      <c r="B130" s="26" t="s">
        <v>1010</v>
      </c>
      <c r="C130" s="94">
        <v>2023</v>
      </c>
      <c r="D130" s="96">
        <v>4000</v>
      </c>
    </row>
    <row r="131" spans="1:4">
      <c r="A131" s="36">
        <v>124</v>
      </c>
      <c r="B131" s="26" t="s">
        <v>1011</v>
      </c>
      <c r="C131" s="94">
        <v>2023</v>
      </c>
      <c r="D131" s="96">
        <v>6949.5</v>
      </c>
    </row>
    <row r="132" spans="1:4">
      <c r="A132" s="36">
        <v>125</v>
      </c>
      <c r="B132" s="26" t="s">
        <v>394</v>
      </c>
      <c r="C132" s="94">
        <v>2023</v>
      </c>
      <c r="D132" s="96">
        <v>1599</v>
      </c>
    </row>
    <row r="133" spans="1:4">
      <c r="A133" s="36">
        <v>126</v>
      </c>
      <c r="B133" s="26" t="s">
        <v>1012</v>
      </c>
      <c r="C133" s="94">
        <v>2023</v>
      </c>
      <c r="D133" s="96">
        <v>3936</v>
      </c>
    </row>
    <row r="134" spans="1:4">
      <c r="A134" s="36">
        <v>127</v>
      </c>
      <c r="B134" s="26" t="s">
        <v>1013</v>
      </c>
      <c r="C134" s="94">
        <v>2023</v>
      </c>
      <c r="D134" s="96">
        <v>759</v>
      </c>
    </row>
    <row r="135" spans="1:4">
      <c r="A135" s="36">
        <v>128</v>
      </c>
      <c r="B135" s="26" t="s">
        <v>1014</v>
      </c>
      <c r="C135" s="94">
        <v>2023</v>
      </c>
      <c r="D135" s="96">
        <v>1838.85</v>
      </c>
    </row>
    <row r="136" spans="1:4">
      <c r="A136" s="36">
        <v>129</v>
      </c>
      <c r="B136" s="26" t="s">
        <v>1014</v>
      </c>
      <c r="C136" s="94">
        <v>2023</v>
      </c>
      <c r="D136" s="96">
        <v>1838.85</v>
      </c>
    </row>
    <row r="137" spans="1:4">
      <c r="A137" s="36">
        <v>130</v>
      </c>
      <c r="B137" s="26" t="s">
        <v>1014</v>
      </c>
      <c r="C137" s="94">
        <v>2023</v>
      </c>
      <c r="D137" s="96">
        <v>1838.85</v>
      </c>
    </row>
    <row r="138" spans="1:4">
      <c r="A138" s="36">
        <v>131</v>
      </c>
      <c r="B138" s="26" t="s">
        <v>1014</v>
      </c>
      <c r="C138" s="94">
        <v>2023</v>
      </c>
      <c r="D138" s="96">
        <v>1838.85</v>
      </c>
    </row>
    <row r="139" spans="1:4">
      <c r="A139" s="36">
        <v>132</v>
      </c>
      <c r="B139" s="26" t="s">
        <v>1014</v>
      </c>
      <c r="C139" s="94">
        <v>2023</v>
      </c>
      <c r="D139" s="96">
        <v>1838.85</v>
      </c>
    </row>
    <row r="140" spans="1:4">
      <c r="A140" s="36">
        <v>133</v>
      </c>
      <c r="B140" s="26" t="s">
        <v>1014</v>
      </c>
      <c r="C140" s="94">
        <v>2023</v>
      </c>
      <c r="D140" s="96">
        <v>1838.85</v>
      </c>
    </row>
    <row r="141" spans="1:4">
      <c r="A141" s="36">
        <v>134</v>
      </c>
      <c r="B141" s="26" t="s">
        <v>1014</v>
      </c>
      <c r="C141" s="94">
        <v>2023</v>
      </c>
      <c r="D141" s="96">
        <v>1838.85</v>
      </c>
    </row>
    <row r="142" spans="1:4">
      <c r="A142" s="36">
        <v>135</v>
      </c>
      <c r="B142" s="26" t="s">
        <v>1015</v>
      </c>
      <c r="C142" s="94">
        <v>2023</v>
      </c>
      <c r="D142" s="96">
        <v>45510</v>
      </c>
    </row>
    <row r="143" spans="1:4">
      <c r="A143" s="36">
        <v>136</v>
      </c>
      <c r="B143" s="26" t="s">
        <v>1016</v>
      </c>
      <c r="C143" s="94">
        <v>2023</v>
      </c>
      <c r="D143" s="96">
        <v>1499.99</v>
      </c>
    </row>
    <row r="144" spans="1:4">
      <c r="A144" s="36">
        <v>137</v>
      </c>
      <c r="B144" s="26" t="s">
        <v>1017</v>
      </c>
      <c r="C144" s="94">
        <v>2023</v>
      </c>
      <c r="D144" s="96">
        <v>500</v>
      </c>
    </row>
    <row r="145" spans="1:4">
      <c r="A145" s="36">
        <v>138</v>
      </c>
      <c r="B145" s="26" t="s">
        <v>1018</v>
      </c>
      <c r="C145" s="94" t="s">
        <v>1019</v>
      </c>
      <c r="D145" s="96">
        <v>829.99</v>
      </c>
    </row>
    <row r="146" spans="1:4">
      <c r="A146" s="36">
        <v>139</v>
      </c>
      <c r="B146" s="26" t="s">
        <v>1020</v>
      </c>
      <c r="C146" s="94">
        <v>2023</v>
      </c>
      <c r="D146" s="96">
        <v>734</v>
      </c>
    </row>
    <row r="147" spans="1:4">
      <c r="A147" s="36">
        <v>140</v>
      </c>
      <c r="B147" s="26" t="s">
        <v>1020</v>
      </c>
      <c r="C147" s="94">
        <v>2023</v>
      </c>
      <c r="D147" s="96">
        <v>734</v>
      </c>
    </row>
    <row r="148" spans="1:4">
      <c r="A148" s="36">
        <v>141</v>
      </c>
      <c r="B148" s="26" t="s">
        <v>1020</v>
      </c>
      <c r="C148" s="94">
        <v>2023</v>
      </c>
      <c r="D148" s="96">
        <v>734</v>
      </c>
    </row>
    <row r="149" spans="1:4">
      <c r="A149" s="36">
        <v>142</v>
      </c>
      <c r="B149" s="26" t="s">
        <v>1020</v>
      </c>
      <c r="C149" s="94">
        <v>2023</v>
      </c>
      <c r="D149" s="96">
        <v>734</v>
      </c>
    </row>
    <row r="150" spans="1:4">
      <c r="A150" s="36">
        <v>143</v>
      </c>
      <c r="B150" s="26" t="s">
        <v>1020</v>
      </c>
      <c r="C150" s="94">
        <v>2023</v>
      </c>
      <c r="D150" s="96">
        <v>734</v>
      </c>
    </row>
    <row r="151" spans="1:4">
      <c r="A151" s="36">
        <v>144</v>
      </c>
      <c r="B151" s="26" t="s">
        <v>1020</v>
      </c>
      <c r="C151" s="94">
        <v>2023</v>
      </c>
      <c r="D151" s="96">
        <v>734</v>
      </c>
    </row>
    <row r="152" spans="1:4">
      <c r="A152" s="36">
        <v>145</v>
      </c>
      <c r="B152" s="26" t="s">
        <v>1021</v>
      </c>
      <c r="C152" s="94">
        <v>2023</v>
      </c>
      <c r="D152" s="96">
        <v>7134</v>
      </c>
    </row>
    <row r="153" spans="1:4">
      <c r="A153" s="36">
        <v>146</v>
      </c>
      <c r="B153" s="26" t="s">
        <v>1021</v>
      </c>
      <c r="C153" s="94">
        <v>2023</v>
      </c>
      <c r="D153" s="96">
        <v>7134</v>
      </c>
    </row>
    <row r="154" spans="1:4">
      <c r="A154" s="36">
        <v>147</v>
      </c>
      <c r="B154" s="26" t="s">
        <v>1022</v>
      </c>
      <c r="C154" s="94">
        <v>2023</v>
      </c>
      <c r="D154" s="96">
        <v>738</v>
      </c>
    </row>
    <row r="155" spans="1:4">
      <c r="A155" s="36">
        <v>148</v>
      </c>
      <c r="B155" s="26" t="s">
        <v>1023</v>
      </c>
      <c r="C155" s="94">
        <v>2023</v>
      </c>
      <c r="D155" s="96">
        <v>1845</v>
      </c>
    </row>
    <row r="156" spans="1:4">
      <c r="A156" s="36">
        <v>149</v>
      </c>
      <c r="B156" s="26" t="s">
        <v>1023</v>
      </c>
      <c r="C156" s="94">
        <v>2023</v>
      </c>
      <c r="D156" s="96">
        <v>1845</v>
      </c>
    </row>
    <row r="157" spans="1:4">
      <c r="A157" s="36">
        <v>150</v>
      </c>
      <c r="B157" s="26" t="s">
        <v>1024</v>
      </c>
      <c r="C157" s="94">
        <v>2023</v>
      </c>
      <c r="D157" s="96">
        <v>1414.5</v>
      </c>
    </row>
    <row r="158" spans="1:4">
      <c r="A158" s="36">
        <v>151</v>
      </c>
      <c r="B158" s="26" t="s">
        <v>1024</v>
      </c>
      <c r="C158" s="94">
        <v>2023</v>
      </c>
      <c r="D158" s="96">
        <v>1414.5</v>
      </c>
    </row>
    <row r="159" spans="1:4">
      <c r="A159" s="36">
        <v>152</v>
      </c>
      <c r="B159" s="26" t="s">
        <v>1025</v>
      </c>
      <c r="C159" s="94">
        <v>2023</v>
      </c>
      <c r="D159" s="96">
        <v>2829</v>
      </c>
    </row>
    <row r="160" spans="1:4">
      <c r="A160" s="36">
        <v>153</v>
      </c>
      <c r="B160" s="26" t="s">
        <v>1025</v>
      </c>
      <c r="C160" s="94">
        <v>2023</v>
      </c>
      <c r="D160" s="96">
        <v>2829</v>
      </c>
    </row>
    <row r="161" spans="1:4">
      <c r="A161" s="36">
        <v>154</v>
      </c>
      <c r="B161" s="26" t="s">
        <v>1026</v>
      </c>
      <c r="C161" s="94">
        <v>2023</v>
      </c>
      <c r="D161" s="96">
        <v>664.2</v>
      </c>
    </row>
    <row r="162" spans="1:4">
      <c r="A162" s="36">
        <v>155</v>
      </c>
      <c r="B162" s="26" t="s">
        <v>1026</v>
      </c>
      <c r="C162" s="94">
        <v>2023</v>
      </c>
      <c r="D162" s="96">
        <v>664.2</v>
      </c>
    </row>
    <row r="163" spans="1:4">
      <c r="A163" s="36">
        <v>156</v>
      </c>
      <c r="B163" s="26" t="s">
        <v>1026</v>
      </c>
      <c r="C163" s="94">
        <v>2023</v>
      </c>
      <c r="D163" s="96">
        <v>664.2</v>
      </c>
    </row>
    <row r="164" spans="1:4">
      <c r="A164" s="36">
        <v>157</v>
      </c>
      <c r="B164" s="26" t="s">
        <v>1026</v>
      </c>
      <c r="C164" s="94">
        <v>2023</v>
      </c>
      <c r="D164" s="96">
        <v>664.2</v>
      </c>
    </row>
    <row r="165" spans="1:4">
      <c r="A165" s="36">
        <v>158</v>
      </c>
      <c r="B165" s="26" t="s">
        <v>1026</v>
      </c>
      <c r="C165" s="94">
        <v>2023</v>
      </c>
      <c r="D165" s="96">
        <v>664.2</v>
      </c>
    </row>
    <row r="166" spans="1:4">
      <c r="A166" s="36">
        <v>159</v>
      </c>
      <c r="B166" s="26" t="s">
        <v>1026</v>
      </c>
      <c r="C166" s="94">
        <v>2023</v>
      </c>
      <c r="D166" s="96">
        <v>664.2</v>
      </c>
    </row>
    <row r="167" spans="1:4">
      <c r="A167" s="36">
        <v>160</v>
      </c>
      <c r="B167" s="26" t="s">
        <v>1026</v>
      </c>
      <c r="C167" s="94">
        <v>2023</v>
      </c>
      <c r="D167" s="96">
        <v>664.2</v>
      </c>
    </row>
    <row r="168" spans="1:4">
      <c r="A168" s="36">
        <v>161</v>
      </c>
      <c r="B168" s="26" t="s">
        <v>1027</v>
      </c>
      <c r="C168" s="94">
        <v>2023</v>
      </c>
      <c r="D168" s="96">
        <v>9403.35</v>
      </c>
    </row>
    <row r="169" spans="1:4">
      <c r="A169" s="36">
        <v>162</v>
      </c>
      <c r="B169" s="26" t="s">
        <v>1028</v>
      </c>
      <c r="C169" s="94">
        <v>2023</v>
      </c>
      <c r="D169" s="96">
        <v>4551</v>
      </c>
    </row>
    <row r="170" spans="1:4">
      <c r="A170" s="36">
        <v>163</v>
      </c>
      <c r="B170" s="26" t="s">
        <v>1028</v>
      </c>
      <c r="C170" s="94">
        <v>2023</v>
      </c>
      <c r="D170" s="96">
        <v>4551</v>
      </c>
    </row>
    <row r="171" spans="1:4">
      <c r="A171" s="36">
        <v>164</v>
      </c>
      <c r="B171" s="26" t="s">
        <v>1555</v>
      </c>
      <c r="C171" s="94">
        <v>2024</v>
      </c>
      <c r="D171" s="164">
        <v>1537.5</v>
      </c>
    </row>
    <row r="172" spans="1:4">
      <c r="A172" s="36">
        <v>165</v>
      </c>
      <c r="B172" s="26" t="s">
        <v>1556</v>
      </c>
      <c r="C172" s="94">
        <v>2024</v>
      </c>
      <c r="D172" s="96">
        <v>702.7</v>
      </c>
    </row>
    <row r="173" spans="1:4">
      <c r="A173" s="36">
        <v>166</v>
      </c>
      <c r="B173" s="26" t="s">
        <v>1557</v>
      </c>
      <c r="C173" s="94">
        <v>2024</v>
      </c>
      <c r="D173" s="164" t="s">
        <v>1558</v>
      </c>
    </row>
    <row r="174" spans="1:4">
      <c r="A174" s="36">
        <v>167</v>
      </c>
      <c r="B174" s="26" t="s">
        <v>1559</v>
      </c>
      <c r="C174" s="94">
        <v>2024</v>
      </c>
      <c r="D174" s="164" t="s">
        <v>1560</v>
      </c>
    </row>
    <row r="175" spans="1:4">
      <c r="A175" s="36">
        <v>168</v>
      </c>
      <c r="B175" s="26" t="s">
        <v>1559</v>
      </c>
      <c r="C175" s="94">
        <v>2024</v>
      </c>
      <c r="D175" s="164" t="s">
        <v>1560</v>
      </c>
    </row>
    <row r="176" spans="1:4">
      <c r="A176" s="376" t="s">
        <v>9</v>
      </c>
      <c r="B176" s="377"/>
      <c r="C176" s="378"/>
      <c r="D176" s="165">
        <f>SUM(D8:D175)</f>
        <v>388420.68000000005</v>
      </c>
    </row>
    <row r="177" spans="1:4" ht="30" customHeight="1">
      <c r="A177" s="384" t="s">
        <v>794</v>
      </c>
      <c r="B177" s="385"/>
      <c r="C177" s="385"/>
      <c r="D177" s="385"/>
    </row>
    <row r="178" spans="1:4" ht="25.5">
      <c r="A178" s="57" t="s">
        <v>10</v>
      </c>
      <c r="B178" s="179" t="s">
        <v>11</v>
      </c>
      <c r="C178" s="179" t="s">
        <v>12</v>
      </c>
      <c r="D178" s="319" t="s">
        <v>13</v>
      </c>
    </row>
    <row r="179" spans="1:4" ht="38.25">
      <c r="A179" s="178">
        <v>1</v>
      </c>
      <c r="B179" s="73" t="s">
        <v>1036</v>
      </c>
      <c r="C179" s="36">
        <v>2007</v>
      </c>
      <c r="D179" s="180">
        <v>4032</v>
      </c>
    </row>
    <row r="180" spans="1:4" ht="38.25">
      <c r="A180" s="178">
        <v>2</v>
      </c>
      <c r="B180" s="73" t="s">
        <v>1036</v>
      </c>
      <c r="C180" s="36">
        <v>2007</v>
      </c>
      <c r="D180" s="180">
        <v>4032</v>
      </c>
    </row>
    <row r="181" spans="1:4" ht="25.5">
      <c r="A181" s="178">
        <v>3</v>
      </c>
      <c r="B181" s="73" t="s">
        <v>1037</v>
      </c>
      <c r="C181" s="36">
        <v>2007</v>
      </c>
      <c r="D181" s="180">
        <v>3121.46</v>
      </c>
    </row>
    <row r="182" spans="1:4">
      <c r="A182" s="178">
        <v>4</v>
      </c>
      <c r="B182" s="73" t="s">
        <v>795</v>
      </c>
      <c r="C182" s="36">
        <v>2010</v>
      </c>
      <c r="D182" s="180">
        <v>11236.98</v>
      </c>
    </row>
    <row r="183" spans="1:4">
      <c r="A183" s="178">
        <v>5</v>
      </c>
      <c r="B183" s="73" t="s">
        <v>796</v>
      </c>
      <c r="C183" s="36">
        <v>2010</v>
      </c>
      <c r="D183" s="180">
        <v>17658.259999999998</v>
      </c>
    </row>
    <row r="184" spans="1:4">
      <c r="A184" s="178">
        <v>6</v>
      </c>
      <c r="B184" s="73" t="s">
        <v>797</v>
      </c>
      <c r="C184" s="36">
        <v>2010</v>
      </c>
      <c r="D184" s="180">
        <v>2906.04</v>
      </c>
    </row>
    <row r="185" spans="1:4">
      <c r="A185" s="178">
        <v>7</v>
      </c>
      <c r="B185" s="73" t="s">
        <v>798</v>
      </c>
      <c r="C185" s="36">
        <v>2010</v>
      </c>
      <c r="D185" s="180">
        <v>11358.2</v>
      </c>
    </row>
    <row r="186" spans="1:4" ht="38.25">
      <c r="A186" s="178">
        <v>8</v>
      </c>
      <c r="B186" s="73" t="s">
        <v>799</v>
      </c>
      <c r="C186" s="36">
        <v>2009</v>
      </c>
      <c r="D186" s="180">
        <v>9923</v>
      </c>
    </row>
    <row r="187" spans="1:4">
      <c r="A187" s="178">
        <v>9</v>
      </c>
      <c r="B187" s="73" t="s">
        <v>800</v>
      </c>
      <c r="C187" s="36">
        <v>2009</v>
      </c>
      <c r="D187" s="180">
        <v>1200</v>
      </c>
    </row>
    <row r="188" spans="1:4" ht="25.5">
      <c r="A188" s="178">
        <v>10</v>
      </c>
      <c r="B188" s="73" t="s">
        <v>801</v>
      </c>
      <c r="C188" s="36"/>
      <c r="D188" s="180">
        <v>4505</v>
      </c>
    </row>
    <row r="189" spans="1:4">
      <c r="A189" s="178">
        <v>11</v>
      </c>
      <c r="B189" s="73" t="s">
        <v>802</v>
      </c>
      <c r="C189" s="36"/>
      <c r="D189" s="180">
        <v>1515</v>
      </c>
    </row>
    <row r="190" spans="1:4">
      <c r="A190" s="178">
        <v>12</v>
      </c>
      <c r="B190" s="73" t="s">
        <v>803</v>
      </c>
      <c r="C190" s="36"/>
      <c r="D190" s="180">
        <v>3125</v>
      </c>
    </row>
    <row r="191" spans="1:4">
      <c r="A191" s="178">
        <v>13</v>
      </c>
      <c r="B191" s="73" t="s">
        <v>804</v>
      </c>
      <c r="C191" s="36">
        <v>2006</v>
      </c>
      <c r="D191" s="180">
        <v>2562</v>
      </c>
    </row>
    <row r="192" spans="1:4" ht="25.5">
      <c r="A192" s="178">
        <v>14</v>
      </c>
      <c r="B192" s="73" t="s">
        <v>1038</v>
      </c>
      <c r="C192" s="36">
        <v>2011</v>
      </c>
      <c r="D192" s="180">
        <v>3177.61</v>
      </c>
    </row>
    <row r="193" spans="1:4" ht="25.5">
      <c r="A193" s="178">
        <v>15</v>
      </c>
      <c r="B193" s="73" t="s">
        <v>1038</v>
      </c>
      <c r="C193" s="36">
        <v>2011</v>
      </c>
      <c r="D193" s="180">
        <v>3177.61</v>
      </c>
    </row>
    <row r="194" spans="1:4" ht="25.5">
      <c r="A194" s="178">
        <v>16</v>
      </c>
      <c r="B194" s="73" t="s">
        <v>1038</v>
      </c>
      <c r="C194" s="36">
        <v>2011</v>
      </c>
      <c r="D194" s="180">
        <v>3177.61</v>
      </c>
    </row>
    <row r="195" spans="1:4" ht="25.5">
      <c r="A195" s="178">
        <v>17</v>
      </c>
      <c r="B195" s="73" t="s">
        <v>805</v>
      </c>
      <c r="C195" s="36">
        <v>2013</v>
      </c>
      <c r="D195" s="180">
        <v>3350</v>
      </c>
    </row>
    <row r="196" spans="1:4">
      <c r="A196" s="178">
        <v>18</v>
      </c>
      <c r="B196" s="73" t="s">
        <v>806</v>
      </c>
      <c r="C196" s="36">
        <v>2014</v>
      </c>
      <c r="D196" s="180">
        <v>423</v>
      </c>
    </row>
    <row r="197" spans="1:4">
      <c r="A197" s="178">
        <v>19</v>
      </c>
      <c r="B197" s="73" t="s">
        <v>807</v>
      </c>
      <c r="C197" s="36">
        <v>2014</v>
      </c>
      <c r="D197" s="180">
        <v>300</v>
      </c>
    </row>
    <row r="198" spans="1:4" ht="25.5">
      <c r="A198" s="178">
        <v>20</v>
      </c>
      <c r="B198" s="73" t="s">
        <v>808</v>
      </c>
      <c r="C198" s="36">
        <v>2014</v>
      </c>
      <c r="D198" s="180">
        <v>3350</v>
      </c>
    </row>
    <row r="199" spans="1:4" ht="25.5">
      <c r="A199" s="178">
        <v>21</v>
      </c>
      <c r="B199" s="73" t="s">
        <v>808</v>
      </c>
      <c r="C199" s="36">
        <v>2014</v>
      </c>
      <c r="D199" s="180">
        <v>3350</v>
      </c>
    </row>
    <row r="200" spans="1:4" ht="25.5">
      <c r="A200" s="178">
        <v>22</v>
      </c>
      <c r="B200" s="73" t="s">
        <v>808</v>
      </c>
      <c r="C200" s="36">
        <v>2014</v>
      </c>
      <c r="D200" s="180">
        <v>3350</v>
      </c>
    </row>
    <row r="201" spans="1:4" ht="25.5">
      <c r="A201" s="178">
        <v>23</v>
      </c>
      <c r="B201" s="73" t="s">
        <v>809</v>
      </c>
      <c r="C201" s="36">
        <v>2014</v>
      </c>
      <c r="D201" s="180">
        <v>2970</v>
      </c>
    </row>
    <row r="202" spans="1:4" ht="25.5">
      <c r="A202" s="178">
        <v>24</v>
      </c>
      <c r="B202" s="73" t="s">
        <v>809</v>
      </c>
      <c r="C202" s="36">
        <v>2014</v>
      </c>
      <c r="D202" s="180">
        <v>2970</v>
      </c>
    </row>
    <row r="203" spans="1:4" ht="25.5">
      <c r="A203" s="178">
        <v>25</v>
      </c>
      <c r="B203" s="73" t="s">
        <v>809</v>
      </c>
      <c r="C203" s="36">
        <v>2014</v>
      </c>
      <c r="D203" s="180">
        <v>2970</v>
      </c>
    </row>
    <row r="204" spans="1:4" ht="25.5">
      <c r="A204" s="178">
        <v>26</v>
      </c>
      <c r="B204" s="73" t="s">
        <v>810</v>
      </c>
      <c r="C204" s="36">
        <v>2014</v>
      </c>
      <c r="D204" s="181">
        <v>6670</v>
      </c>
    </row>
    <row r="205" spans="1:4">
      <c r="A205" s="178">
        <v>27</v>
      </c>
      <c r="B205" s="134" t="s">
        <v>811</v>
      </c>
      <c r="C205" s="94">
        <v>2015</v>
      </c>
      <c r="D205" s="181">
        <v>5252.1</v>
      </c>
    </row>
    <row r="206" spans="1:4">
      <c r="A206" s="178">
        <v>28</v>
      </c>
      <c r="B206" s="134" t="s">
        <v>811</v>
      </c>
      <c r="C206" s="94">
        <v>2015</v>
      </c>
      <c r="D206" s="181">
        <v>4883.1000000000004</v>
      </c>
    </row>
    <row r="207" spans="1:4">
      <c r="A207" s="178">
        <v>29</v>
      </c>
      <c r="B207" s="134" t="s">
        <v>811</v>
      </c>
      <c r="C207" s="36">
        <v>2015</v>
      </c>
      <c r="D207" s="181">
        <v>4120.5</v>
      </c>
    </row>
    <row r="208" spans="1:4">
      <c r="A208" s="178">
        <v>30</v>
      </c>
      <c r="B208" s="73" t="s">
        <v>552</v>
      </c>
      <c r="C208" s="94">
        <v>2015</v>
      </c>
      <c r="D208" s="181">
        <v>369</v>
      </c>
    </row>
    <row r="209" spans="1:4">
      <c r="A209" s="178">
        <v>31</v>
      </c>
      <c r="B209" s="134" t="s">
        <v>812</v>
      </c>
      <c r="C209" s="94">
        <v>2017</v>
      </c>
      <c r="D209" s="181">
        <v>1800</v>
      </c>
    </row>
    <row r="210" spans="1:4" ht="51">
      <c r="A210" s="178">
        <v>32</v>
      </c>
      <c r="B210" s="73" t="s">
        <v>813</v>
      </c>
      <c r="C210" s="94"/>
      <c r="D210" s="181">
        <v>6670</v>
      </c>
    </row>
    <row r="211" spans="1:4">
      <c r="A211" s="386" t="s">
        <v>9</v>
      </c>
      <c r="B211" s="386"/>
      <c r="C211" s="386"/>
      <c r="D211" s="166">
        <f>SUM(D179:D210)</f>
        <v>139505.47000000003</v>
      </c>
    </row>
    <row r="212" spans="1:4" ht="13.5" customHeight="1">
      <c r="A212" s="375" t="s">
        <v>146</v>
      </c>
      <c r="B212" s="375"/>
      <c r="C212" s="375"/>
      <c r="D212" s="375"/>
    </row>
    <row r="213" spans="1:4">
      <c r="A213" s="36">
        <v>1</v>
      </c>
      <c r="B213" s="61" t="s">
        <v>197</v>
      </c>
      <c r="C213" s="311">
        <v>2020</v>
      </c>
      <c r="D213" s="75">
        <v>1580</v>
      </c>
    </row>
    <row r="214" spans="1:4" ht="13.5" customHeight="1">
      <c r="A214" s="376" t="s">
        <v>9</v>
      </c>
      <c r="B214" s="377"/>
      <c r="C214" s="378"/>
      <c r="D214" s="167">
        <f>SUM(D213)</f>
        <v>1580</v>
      </c>
    </row>
    <row r="215" spans="1:4" ht="13.5" customHeight="1">
      <c r="A215" s="375" t="s">
        <v>149</v>
      </c>
      <c r="B215" s="375"/>
      <c r="C215" s="375"/>
      <c r="D215" s="375"/>
    </row>
    <row r="216" spans="1:4" ht="14.25" customHeight="1">
      <c r="A216" s="36">
        <v>1</v>
      </c>
      <c r="B216" s="143" t="s">
        <v>897</v>
      </c>
      <c r="C216" s="246">
        <v>2023</v>
      </c>
      <c r="D216" s="247">
        <v>430.5</v>
      </c>
    </row>
    <row r="217" spans="1:4" ht="13.5" customHeight="1">
      <c r="A217" s="36">
        <v>2</v>
      </c>
      <c r="B217" s="73" t="s">
        <v>898</v>
      </c>
      <c r="C217" s="94">
        <v>2023</v>
      </c>
      <c r="D217" s="244">
        <v>1906.5</v>
      </c>
    </row>
    <row r="218" spans="1:4" ht="13.5" customHeight="1">
      <c r="A218" s="36">
        <v>3</v>
      </c>
      <c r="B218" s="73" t="s">
        <v>899</v>
      </c>
      <c r="C218" s="94">
        <v>2023</v>
      </c>
      <c r="D218" s="244">
        <v>1250</v>
      </c>
    </row>
    <row r="219" spans="1:4" ht="13.5" customHeight="1">
      <c r="A219" s="36">
        <v>4</v>
      </c>
      <c r="B219" s="73" t="s">
        <v>899</v>
      </c>
      <c r="C219" s="94">
        <v>2023</v>
      </c>
      <c r="D219" s="244">
        <v>1250</v>
      </c>
    </row>
    <row r="220" spans="1:4" ht="13.5" customHeight="1">
      <c r="A220" s="36">
        <v>5</v>
      </c>
      <c r="B220" s="73" t="s">
        <v>899</v>
      </c>
      <c r="C220" s="94">
        <v>2023</v>
      </c>
      <c r="D220" s="244">
        <v>1250</v>
      </c>
    </row>
    <row r="221" spans="1:4" ht="13.5" customHeight="1">
      <c r="A221" s="36">
        <v>6</v>
      </c>
      <c r="B221" s="73" t="s">
        <v>900</v>
      </c>
      <c r="C221" s="94">
        <v>2023</v>
      </c>
      <c r="D221" s="244">
        <v>3049.99</v>
      </c>
    </row>
    <row r="222" spans="1:4" ht="13.5" customHeight="1">
      <c r="A222" s="36">
        <v>7</v>
      </c>
      <c r="B222" s="73" t="s">
        <v>900</v>
      </c>
      <c r="C222" s="94">
        <v>2023</v>
      </c>
      <c r="D222" s="244">
        <v>3049.99</v>
      </c>
    </row>
    <row r="223" spans="1:4" ht="17.25" customHeight="1">
      <c r="A223" s="36">
        <v>8</v>
      </c>
      <c r="B223" s="73" t="s">
        <v>901</v>
      </c>
      <c r="C223" s="94">
        <v>2023</v>
      </c>
      <c r="D223" s="244">
        <v>500</v>
      </c>
    </row>
    <row r="224" spans="1:4" ht="17.25" customHeight="1">
      <c r="A224" s="36">
        <v>9</v>
      </c>
      <c r="B224" s="73" t="s">
        <v>901</v>
      </c>
      <c r="C224" s="94">
        <v>2023</v>
      </c>
      <c r="D224" s="244">
        <v>500</v>
      </c>
    </row>
    <row r="225" spans="1:4" ht="17.25" customHeight="1">
      <c r="A225" s="36">
        <v>10</v>
      </c>
      <c r="B225" s="73" t="s">
        <v>901</v>
      </c>
      <c r="C225" s="94">
        <v>2023</v>
      </c>
      <c r="D225" s="244">
        <v>500</v>
      </c>
    </row>
    <row r="226" spans="1:4" ht="17.25" customHeight="1">
      <c r="A226" s="36">
        <v>11</v>
      </c>
      <c r="B226" s="73" t="s">
        <v>902</v>
      </c>
      <c r="C226" s="94">
        <v>2023</v>
      </c>
      <c r="D226" s="244">
        <v>1149</v>
      </c>
    </row>
    <row r="227" spans="1:4" ht="17.25" customHeight="1">
      <c r="A227" s="36">
        <v>12</v>
      </c>
      <c r="B227" s="73" t="s">
        <v>903</v>
      </c>
      <c r="C227" s="94">
        <v>2023</v>
      </c>
      <c r="D227" s="244">
        <v>1449</v>
      </c>
    </row>
    <row r="228" spans="1:4" ht="17.25" customHeight="1">
      <c r="A228" s="36">
        <v>13</v>
      </c>
      <c r="B228" s="73" t="s">
        <v>218</v>
      </c>
      <c r="C228" s="94">
        <v>2020</v>
      </c>
      <c r="D228" s="244">
        <v>1350</v>
      </c>
    </row>
    <row r="229" spans="1:4" ht="17.25" customHeight="1">
      <c r="A229" s="36">
        <v>14</v>
      </c>
      <c r="B229" s="73" t="s">
        <v>219</v>
      </c>
      <c r="C229" s="94">
        <v>2020</v>
      </c>
      <c r="D229" s="244">
        <v>2670</v>
      </c>
    </row>
    <row r="230" spans="1:4" ht="17.25" customHeight="1">
      <c r="A230" s="36">
        <v>15</v>
      </c>
      <c r="B230" s="73" t="s">
        <v>220</v>
      </c>
      <c r="C230" s="94">
        <v>2020</v>
      </c>
      <c r="D230" s="244">
        <v>1499.37</v>
      </c>
    </row>
    <row r="231" spans="1:4" ht="17.25" customHeight="1">
      <c r="A231" s="36">
        <v>16</v>
      </c>
      <c r="B231" s="73" t="s">
        <v>221</v>
      </c>
      <c r="C231" s="94">
        <v>2020</v>
      </c>
      <c r="D231" s="244">
        <v>780</v>
      </c>
    </row>
    <row r="232" spans="1:4" ht="17.25" customHeight="1">
      <c r="A232" s="36">
        <v>17</v>
      </c>
      <c r="B232" s="73" t="s">
        <v>222</v>
      </c>
      <c r="C232" s="94">
        <v>2019</v>
      </c>
      <c r="D232" s="244">
        <v>1613.97</v>
      </c>
    </row>
    <row r="233" spans="1:4" ht="13.5" customHeight="1">
      <c r="A233" s="376" t="s">
        <v>9</v>
      </c>
      <c r="B233" s="377"/>
      <c r="C233" s="378"/>
      <c r="D233" s="167">
        <f>SUM(D216:D232)</f>
        <v>24198.32</v>
      </c>
    </row>
    <row r="234" spans="1:4" ht="13.5" customHeight="1">
      <c r="A234" s="375" t="s">
        <v>150</v>
      </c>
      <c r="B234" s="375"/>
      <c r="C234" s="375"/>
      <c r="D234" s="375"/>
    </row>
    <row r="235" spans="1:4" ht="13.5" customHeight="1">
      <c r="A235" s="36">
        <v>1</v>
      </c>
      <c r="B235" s="248" t="s">
        <v>250</v>
      </c>
      <c r="C235" s="249">
        <v>2020</v>
      </c>
      <c r="D235" s="250">
        <v>475</v>
      </c>
    </row>
    <row r="236" spans="1:4" ht="13.5" customHeight="1">
      <c r="A236" s="36">
        <v>2</v>
      </c>
      <c r="B236" s="248" t="s">
        <v>251</v>
      </c>
      <c r="C236" s="249">
        <v>2020</v>
      </c>
      <c r="D236" s="250">
        <v>1795.8</v>
      </c>
    </row>
    <row r="237" spans="1:4" ht="13.5" customHeight="1">
      <c r="A237" s="36">
        <v>3</v>
      </c>
      <c r="B237" s="79" t="s">
        <v>251</v>
      </c>
      <c r="C237" s="80">
        <v>2021</v>
      </c>
      <c r="D237" s="82">
        <v>2503.0500000000002</v>
      </c>
    </row>
    <row r="238" spans="1:4" ht="13.5" customHeight="1">
      <c r="A238" s="36">
        <v>4</v>
      </c>
      <c r="B238" s="248" t="s">
        <v>252</v>
      </c>
      <c r="C238" s="249">
        <v>2021</v>
      </c>
      <c r="D238" s="250">
        <v>4059</v>
      </c>
    </row>
    <row r="239" spans="1:4" ht="13.5" customHeight="1">
      <c r="A239" s="36">
        <v>5</v>
      </c>
      <c r="B239" s="248" t="s">
        <v>839</v>
      </c>
      <c r="C239" s="249">
        <v>2022</v>
      </c>
      <c r="D239" s="250">
        <v>6137.7</v>
      </c>
    </row>
    <row r="240" spans="1:4" ht="13.5" customHeight="1">
      <c r="A240" s="36">
        <v>6</v>
      </c>
      <c r="B240" s="248" t="s">
        <v>840</v>
      </c>
      <c r="C240" s="249">
        <v>2022</v>
      </c>
      <c r="D240" s="250">
        <v>7200</v>
      </c>
    </row>
    <row r="241" spans="1:4" ht="13.5" customHeight="1">
      <c r="A241" s="36">
        <v>7</v>
      </c>
      <c r="B241" s="248" t="s">
        <v>841</v>
      </c>
      <c r="C241" s="249">
        <v>2022</v>
      </c>
      <c r="D241" s="250">
        <v>1479</v>
      </c>
    </row>
    <row r="242" spans="1:4" ht="13.5" customHeight="1">
      <c r="A242" s="36">
        <v>8</v>
      </c>
      <c r="B242" s="248" t="s">
        <v>842</v>
      </c>
      <c r="C242" s="249">
        <v>2023</v>
      </c>
      <c r="D242" s="250">
        <v>3849.9</v>
      </c>
    </row>
    <row r="243" spans="1:4" ht="13.5" customHeight="1">
      <c r="A243" s="36">
        <v>9</v>
      </c>
      <c r="B243" s="248" t="s">
        <v>359</v>
      </c>
      <c r="C243" s="249">
        <v>2023</v>
      </c>
      <c r="D243" s="250">
        <v>820</v>
      </c>
    </row>
    <row r="244" spans="1:4" ht="13.5" customHeight="1">
      <c r="A244" s="36">
        <v>10</v>
      </c>
      <c r="B244" s="248" t="s">
        <v>843</v>
      </c>
      <c r="C244" s="249">
        <v>2023</v>
      </c>
      <c r="D244" s="250">
        <v>770</v>
      </c>
    </row>
    <row r="245" spans="1:4" ht="13.5" customHeight="1">
      <c r="A245" s="87">
        <v>11</v>
      </c>
      <c r="B245" s="248" t="s">
        <v>844</v>
      </c>
      <c r="C245" s="249">
        <v>2023</v>
      </c>
      <c r="D245" s="250">
        <v>3819</v>
      </c>
    </row>
    <row r="246" spans="1:4" ht="13.5" customHeight="1">
      <c r="A246" s="87">
        <v>12</v>
      </c>
      <c r="B246" s="248" t="s">
        <v>845</v>
      </c>
      <c r="C246" s="249">
        <v>2023</v>
      </c>
      <c r="D246" s="250">
        <v>1299</v>
      </c>
    </row>
    <row r="247" spans="1:4" ht="13.5" customHeight="1">
      <c r="A247" s="87">
        <v>13</v>
      </c>
      <c r="B247" s="248" t="s">
        <v>1369</v>
      </c>
      <c r="C247" s="249">
        <v>2024</v>
      </c>
      <c r="D247" s="250">
        <v>700.01</v>
      </c>
    </row>
    <row r="248" spans="1:4" ht="13.5" customHeight="1">
      <c r="A248" s="87">
        <v>14</v>
      </c>
      <c r="B248" s="248" t="s">
        <v>1369</v>
      </c>
      <c r="C248" s="249">
        <v>2025</v>
      </c>
      <c r="D248" s="250">
        <v>701.01</v>
      </c>
    </row>
    <row r="249" spans="1:4" ht="12.75" customHeight="1">
      <c r="A249" s="376" t="s">
        <v>9</v>
      </c>
      <c r="B249" s="377"/>
      <c r="C249" s="378"/>
      <c r="D249" s="167">
        <f>SUM(D235:D248)</f>
        <v>35608.47</v>
      </c>
    </row>
    <row r="250" spans="1:4" ht="12.75" customHeight="1">
      <c r="A250" s="375" t="s">
        <v>151</v>
      </c>
      <c r="B250" s="375"/>
      <c r="C250" s="375"/>
      <c r="D250" s="375"/>
    </row>
    <row r="251" spans="1:4">
      <c r="A251" s="36">
        <v>1</v>
      </c>
      <c r="B251" s="248" t="s">
        <v>350</v>
      </c>
      <c r="C251" s="249">
        <v>2020</v>
      </c>
      <c r="D251" s="250">
        <v>5535</v>
      </c>
    </row>
    <row r="252" spans="1:4">
      <c r="A252" s="36">
        <v>2</v>
      </c>
      <c r="B252" s="248" t="s">
        <v>351</v>
      </c>
      <c r="C252" s="249">
        <v>2020</v>
      </c>
      <c r="D252" s="250">
        <v>5535</v>
      </c>
    </row>
    <row r="253" spans="1:4">
      <c r="A253" s="36">
        <v>3</v>
      </c>
      <c r="B253" s="248" t="s">
        <v>352</v>
      </c>
      <c r="C253" s="249">
        <v>2021</v>
      </c>
      <c r="D253" s="250">
        <v>2902.94</v>
      </c>
    </row>
    <row r="254" spans="1:4">
      <c r="A254" s="36">
        <v>4</v>
      </c>
      <c r="B254" s="248" t="s">
        <v>353</v>
      </c>
      <c r="C254" s="249">
        <v>2021</v>
      </c>
      <c r="D254" s="250">
        <v>2837</v>
      </c>
    </row>
    <row r="255" spans="1:4">
      <c r="A255" s="36">
        <v>5</v>
      </c>
      <c r="B255" s="248" t="s">
        <v>354</v>
      </c>
      <c r="C255" s="249">
        <v>2021</v>
      </c>
      <c r="D255" s="250">
        <v>7318.5</v>
      </c>
    </row>
    <row r="256" spans="1:4">
      <c r="A256" s="36">
        <v>6</v>
      </c>
      <c r="B256" s="248" t="s">
        <v>355</v>
      </c>
      <c r="C256" s="249">
        <v>2022</v>
      </c>
      <c r="D256" s="250">
        <v>3615.89</v>
      </c>
    </row>
    <row r="257" spans="1:4">
      <c r="A257" s="36">
        <v>7</v>
      </c>
      <c r="B257" s="248" t="s">
        <v>878</v>
      </c>
      <c r="C257" s="249">
        <v>2022</v>
      </c>
      <c r="D257" s="250">
        <v>1709.7</v>
      </c>
    </row>
    <row r="258" spans="1:4">
      <c r="A258" s="36">
        <v>8</v>
      </c>
      <c r="B258" s="248" t="s">
        <v>879</v>
      </c>
      <c r="C258" s="249">
        <v>2023</v>
      </c>
      <c r="D258" s="250">
        <v>2800</v>
      </c>
    </row>
    <row r="259" spans="1:4">
      <c r="A259" s="36">
        <v>9</v>
      </c>
      <c r="B259" s="252" t="s">
        <v>672</v>
      </c>
      <c r="C259" s="255">
        <v>2023</v>
      </c>
      <c r="D259" s="254">
        <v>3499</v>
      </c>
    </row>
    <row r="260" spans="1:4">
      <c r="A260" s="36">
        <v>10</v>
      </c>
      <c r="B260" s="248" t="s">
        <v>880</v>
      </c>
      <c r="C260" s="249">
        <v>2023</v>
      </c>
      <c r="D260" s="250">
        <v>7600</v>
      </c>
    </row>
    <row r="261" spans="1:4">
      <c r="A261" s="36">
        <v>11</v>
      </c>
      <c r="B261" s="252" t="s">
        <v>881</v>
      </c>
      <c r="C261" s="249">
        <v>2023</v>
      </c>
      <c r="D261" s="254">
        <v>7109.4</v>
      </c>
    </row>
    <row r="262" spans="1:4">
      <c r="A262" s="36">
        <v>12</v>
      </c>
      <c r="B262" s="252" t="s">
        <v>249</v>
      </c>
      <c r="C262" s="249">
        <v>2023</v>
      </c>
      <c r="D262" s="254">
        <v>1387.6</v>
      </c>
    </row>
    <row r="263" spans="1:4">
      <c r="A263" s="36">
        <v>13</v>
      </c>
      <c r="B263" s="252" t="s">
        <v>882</v>
      </c>
      <c r="C263" s="249">
        <v>2023</v>
      </c>
      <c r="D263" s="141">
        <v>2298</v>
      </c>
    </row>
    <row r="264" spans="1:4">
      <c r="A264" s="36">
        <v>14</v>
      </c>
      <c r="B264" s="252" t="s">
        <v>883</v>
      </c>
      <c r="C264" s="255">
        <v>2023</v>
      </c>
      <c r="D264" s="254">
        <v>3628.5</v>
      </c>
    </row>
    <row r="265" spans="1:4">
      <c r="A265" s="36">
        <v>15</v>
      </c>
      <c r="B265" s="252" t="s">
        <v>349</v>
      </c>
      <c r="C265" s="255">
        <v>2023</v>
      </c>
      <c r="D265" s="254">
        <v>3829</v>
      </c>
    </row>
    <row r="266" spans="1:4">
      <c r="A266" s="36">
        <v>16</v>
      </c>
      <c r="B266" s="248" t="s">
        <v>1371</v>
      </c>
      <c r="C266" s="249">
        <v>2024</v>
      </c>
      <c r="D266" s="250">
        <v>8800</v>
      </c>
    </row>
    <row r="267" spans="1:4">
      <c r="A267" s="36">
        <v>17</v>
      </c>
      <c r="B267" s="248" t="s">
        <v>1372</v>
      </c>
      <c r="C267" s="249">
        <v>2024</v>
      </c>
      <c r="D267" s="250">
        <v>7626</v>
      </c>
    </row>
    <row r="268" spans="1:4">
      <c r="A268" s="36">
        <v>18</v>
      </c>
      <c r="B268" s="248" t="s">
        <v>349</v>
      </c>
      <c r="C268" s="249">
        <v>2024</v>
      </c>
      <c r="D268" s="250">
        <v>5999</v>
      </c>
    </row>
    <row r="269" spans="1:4">
      <c r="A269" s="36">
        <v>19</v>
      </c>
      <c r="B269" s="248" t="s">
        <v>1373</v>
      </c>
      <c r="C269" s="249">
        <v>2024</v>
      </c>
      <c r="D269" s="250">
        <v>2990</v>
      </c>
    </row>
    <row r="270" spans="1:4">
      <c r="A270" s="376" t="s">
        <v>9</v>
      </c>
      <c r="B270" s="377"/>
      <c r="C270" s="378"/>
      <c r="D270" s="165">
        <f>SUM(D251:D269)</f>
        <v>87020.53</v>
      </c>
    </row>
    <row r="271" spans="1:4">
      <c r="A271" s="375" t="s">
        <v>763</v>
      </c>
      <c r="B271" s="375"/>
      <c r="C271" s="375"/>
      <c r="D271" s="375"/>
    </row>
    <row r="272" spans="1:4">
      <c r="A272" s="36">
        <v>1</v>
      </c>
      <c r="B272" s="73" t="s">
        <v>248</v>
      </c>
      <c r="C272" s="36">
        <v>2020</v>
      </c>
      <c r="D272" s="81">
        <v>2100</v>
      </c>
    </row>
    <row r="273" spans="1:6">
      <c r="A273" s="36">
        <v>2</v>
      </c>
      <c r="B273" s="73" t="s">
        <v>389</v>
      </c>
      <c r="C273" s="36">
        <v>2020</v>
      </c>
      <c r="D273" s="81">
        <v>350</v>
      </c>
    </row>
    <row r="274" spans="1:6">
      <c r="A274" s="36">
        <v>3</v>
      </c>
      <c r="B274" s="73" t="s">
        <v>871</v>
      </c>
      <c r="C274" s="36">
        <v>2019</v>
      </c>
      <c r="D274" s="96">
        <v>3700</v>
      </c>
    </row>
    <row r="275" spans="1:6">
      <c r="A275" s="36">
        <v>4</v>
      </c>
      <c r="B275" s="73" t="s">
        <v>390</v>
      </c>
      <c r="C275" s="36">
        <v>2020</v>
      </c>
      <c r="D275" s="96">
        <v>897.9</v>
      </c>
    </row>
    <row r="276" spans="1:6">
      <c r="A276" s="36">
        <v>5</v>
      </c>
      <c r="B276" s="73" t="s">
        <v>391</v>
      </c>
      <c r="C276" s="36">
        <v>2020</v>
      </c>
      <c r="D276" s="81">
        <v>129.99</v>
      </c>
    </row>
    <row r="277" spans="1:6">
      <c r="A277" s="36">
        <v>6</v>
      </c>
      <c r="B277" s="73" t="s">
        <v>392</v>
      </c>
      <c r="C277" s="36">
        <v>2020</v>
      </c>
      <c r="D277" s="81">
        <v>129.99</v>
      </c>
    </row>
    <row r="278" spans="1:6">
      <c r="A278" s="36">
        <v>7</v>
      </c>
      <c r="B278" s="73" t="s">
        <v>393</v>
      </c>
      <c r="C278" s="36">
        <v>2021</v>
      </c>
      <c r="D278" s="81">
        <v>2150</v>
      </c>
    </row>
    <row r="279" spans="1:6">
      <c r="A279" s="36">
        <v>8</v>
      </c>
      <c r="B279" s="73" t="s">
        <v>394</v>
      </c>
      <c r="C279" s="36">
        <v>2021</v>
      </c>
      <c r="D279" s="81">
        <v>500</v>
      </c>
    </row>
    <row r="280" spans="1:6">
      <c r="A280" s="36">
        <v>9</v>
      </c>
      <c r="B280" s="73" t="s">
        <v>395</v>
      </c>
      <c r="C280" s="36">
        <v>2021</v>
      </c>
      <c r="D280" s="81">
        <v>1134</v>
      </c>
    </row>
    <row r="281" spans="1:6">
      <c r="A281" s="36">
        <v>10</v>
      </c>
      <c r="B281" s="73" t="s">
        <v>872</v>
      </c>
      <c r="C281" s="36">
        <v>2023</v>
      </c>
      <c r="D281" s="81">
        <v>2799.99</v>
      </c>
    </row>
    <row r="282" spans="1:6">
      <c r="A282" s="36">
        <v>11</v>
      </c>
      <c r="B282" s="73" t="s">
        <v>873</v>
      </c>
      <c r="C282" s="36">
        <v>2023</v>
      </c>
      <c r="D282" s="81">
        <v>440</v>
      </c>
    </row>
    <row r="283" spans="1:6">
      <c r="A283" s="36">
        <v>12</v>
      </c>
      <c r="B283" s="73" t="s">
        <v>842</v>
      </c>
      <c r="C283" s="36">
        <v>2023</v>
      </c>
      <c r="D283" s="81">
        <v>9987.6</v>
      </c>
    </row>
    <row r="284" spans="1:6">
      <c r="A284" s="36">
        <v>13</v>
      </c>
      <c r="B284" s="73" t="s">
        <v>874</v>
      </c>
      <c r="C284" s="36">
        <v>2023</v>
      </c>
      <c r="D284" s="81">
        <v>2000</v>
      </c>
    </row>
    <row r="285" spans="1:6">
      <c r="A285" s="36">
        <v>14</v>
      </c>
      <c r="B285" s="73" t="s">
        <v>875</v>
      </c>
      <c r="C285" s="36">
        <v>2023</v>
      </c>
      <c r="D285" s="81">
        <v>1049.81</v>
      </c>
    </row>
    <row r="286" spans="1:6">
      <c r="A286" s="36">
        <v>15</v>
      </c>
      <c r="B286" s="73" t="s">
        <v>875</v>
      </c>
      <c r="C286" s="36">
        <v>2020</v>
      </c>
      <c r="D286" s="81">
        <v>897.9</v>
      </c>
    </row>
    <row r="287" spans="1:6" ht="12.75" customHeight="1">
      <c r="A287" s="376" t="s">
        <v>9</v>
      </c>
      <c r="B287" s="377"/>
      <c r="C287" s="378"/>
      <c r="D287" s="168">
        <f>SUM(D272:D286)</f>
        <v>28267.180000000004</v>
      </c>
      <c r="F287" s="4"/>
    </row>
    <row r="288" spans="1:6">
      <c r="A288" s="375" t="s">
        <v>764</v>
      </c>
      <c r="B288" s="375"/>
      <c r="C288" s="375"/>
      <c r="D288" s="375"/>
      <c r="F288" s="4"/>
    </row>
    <row r="289" spans="1:6">
      <c r="A289" s="36">
        <v>1</v>
      </c>
      <c r="B289" s="72" t="s">
        <v>857</v>
      </c>
      <c r="C289" s="77">
        <v>2022</v>
      </c>
      <c r="D289" s="243">
        <v>3062</v>
      </c>
      <c r="F289" s="4"/>
    </row>
    <row r="290" spans="1:6">
      <c r="A290" s="36">
        <v>2</v>
      </c>
      <c r="B290" s="72" t="s">
        <v>858</v>
      </c>
      <c r="C290" s="77">
        <v>2022</v>
      </c>
      <c r="D290" s="243">
        <v>1099</v>
      </c>
    </row>
    <row r="291" spans="1:6">
      <c r="A291" s="87">
        <v>3</v>
      </c>
      <c r="B291" s="73" t="s">
        <v>859</v>
      </c>
      <c r="C291" s="36">
        <v>2022</v>
      </c>
      <c r="D291" s="244">
        <v>2100</v>
      </c>
    </row>
    <row r="292" spans="1:6">
      <c r="A292" s="376" t="s">
        <v>9</v>
      </c>
      <c r="B292" s="377"/>
      <c r="C292" s="378"/>
      <c r="D292" s="167">
        <f>SUM(D289:D291)</f>
        <v>6261</v>
      </c>
    </row>
    <row r="293" spans="1:6">
      <c r="A293" s="375" t="s">
        <v>778</v>
      </c>
      <c r="B293" s="375"/>
      <c r="C293" s="375"/>
      <c r="D293" s="375"/>
    </row>
    <row r="294" spans="1:6">
      <c r="A294" s="36">
        <v>1</v>
      </c>
      <c r="B294" s="312" t="s">
        <v>413</v>
      </c>
      <c r="C294" s="77">
        <v>2020</v>
      </c>
      <c r="D294" s="100">
        <v>2050</v>
      </c>
    </row>
    <row r="295" spans="1:6">
      <c r="A295" s="36">
        <v>2</v>
      </c>
      <c r="B295" s="72" t="s">
        <v>413</v>
      </c>
      <c r="C295" s="77">
        <v>2020</v>
      </c>
      <c r="D295" s="100">
        <v>2050.0100000000002</v>
      </c>
    </row>
    <row r="296" spans="1:6">
      <c r="A296" s="36">
        <v>3</v>
      </c>
      <c r="B296" s="72" t="s">
        <v>1345</v>
      </c>
      <c r="C296" s="77">
        <v>2022</v>
      </c>
      <c r="D296" s="100">
        <v>2399</v>
      </c>
    </row>
    <row r="297" spans="1:6" ht="25.5">
      <c r="A297" s="36">
        <v>4</v>
      </c>
      <c r="B297" s="312" t="s">
        <v>414</v>
      </c>
      <c r="C297" s="36">
        <v>2021</v>
      </c>
      <c r="D297" s="81">
        <v>2700</v>
      </c>
    </row>
    <row r="298" spans="1:6" ht="25.5">
      <c r="A298" s="36">
        <v>5</v>
      </c>
      <c r="B298" s="312" t="s">
        <v>997</v>
      </c>
      <c r="C298" s="36">
        <v>2021</v>
      </c>
      <c r="D298" s="81">
        <v>1799</v>
      </c>
    </row>
    <row r="299" spans="1:6">
      <c r="A299" s="36">
        <v>6</v>
      </c>
      <c r="B299" s="312" t="s">
        <v>415</v>
      </c>
      <c r="C299" s="36">
        <v>2022</v>
      </c>
      <c r="D299" s="81">
        <v>3190</v>
      </c>
    </row>
    <row r="300" spans="1:6">
      <c r="A300" s="36">
        <v>7</v>
      </c>
      <c r="B300" s="73" t="s">
        <v>415</v>
      </c>
      <c r="C300" s="36">
        <v>2022</v>
      </c>
      <c r="D300" s="81">
        <v>3190</v>
      </c>
    </row>
    <row r="301" spans="1:6">
      <c r="A301" s="36">
        <v>8</v>
      </c>
      <c r="B301" s="73" t="s">
        <v>415</v>
      </c>
      <c r="C301" s="36">
        <v>2022</v>
      </c>
      <c r="D301" s="81">
        <v>3190</v>
      </c>
    </row>
    <row r="302" spans="1:6">
      <c r="A302" s="36">
        <v>9</v>
      </c>
      <c r="B302" s="73" t="s">
        <v>1346</v>
      </c>
      <c r="C302" s="36">
        <v>2023</v>
      </c>
      <c r="D302" s="81">
        <v>393.6</v>
      </c>
    </row>
    <row r="303" spans="1:6">
      <c r="A303" s="36">
        <v>10</v>
      </c>
      <c r="B303" s="73" t="s">
        <v>998</v>
      </c>
      <c r="C303" s="36">
        <v>2023</v>
      </c>
      <c r="D303" s="81">
        <v>1906.5</v>
      </c>
    </row>
    <row r="304" spans="1:6">
      <c r="A304" s="36">
        <v>11</v>
      </c>
      <c r="B304" s="73" t="s">
        <v>999</v>
      </c>
      <c r="C304" s="36">
        <v>2023</v>
      </c>
      <c r="D304" s="81">
        <v>9200</v>
      </c>
    </row>
    <row r="305" spans="1:4" ht="25.5">
      <c r="A305" s="36">
        <v>12</v>
      </c>
      <c r="B305" s="73" t="s">
        <v>1000</v>
      </c>
      <c r="C305" s="36">
        <v>2023</v>
      </c>
      <c r="D305" s="81">
        <v>2238.6</v>
      </c>
    </row>
    <row r="306" spans="1:4">
      <c r="A306" s="36">
        <v>13</v>
      </c>
      <c r="B306" s="73" t="s">
        <v>1347</v>
      </c>
      <c r="C306" s="36">
        <v>2023</v>
      </c>
      <c r="D306" s="81">
        <v>500</v>
      </c>
    </row>
    <row r="307" spans="1:4">
      <c r="A307" s="36">
        <v>14</v>
      </c>
      <c r="B307" s="73" t="s">
        <v>1347</v>
      </c>
      <c r="C307" s="36">
        <v>2023</v>
      </c>
      <c r="D307" s="81">
        <v>499.99</v>
      </c>
    </row>
    <row r="308" spans="1:4">
      <c r="A308" s="36">
        <v>15</v>
      </c>
      <c r="B308" s="73" t="s">
        <v>1347</v>
      </c>
      <c r="C308" s="36">
        <v>2024</v>
      </c>
      <c r="D308" s="81">
        <v>450</v>
      </c>
    </row>
    <row r="309" spans="1:4">
      <c r="A309" s="36">
        <v>16</v>
      </c>
      <c r="B309" s="73" t="s">
        <v>1347</v>
      </c>
      <c r="C309" s="36">
        <v>2024</v>
      </c>
      <c r="D309" s="81">
        <v>700</v>
      </c>
    </row>
    <row r="310" spans="1:4">
      <c r="A310" s="36">
        <v>17</v>
      </c>
      <c r="B310" s="73" t="s">
        <v>1347</v>
      </c>
      <c r="C310" s="36">
        <v>2024</v>
      </c>
      <c r="D310" s="81">
        <v>700</v>
      </c>
    </row>
    <row r="311" spans="1:4" ht="15" customHeight="1">
      <c r="A311" s="36">
        <v>18</v>
      </c>
      <c r="B311" s="73" t="s">
        <v>1347</v>
      </c>
      <c r="C311" s="36">
        <v>2024</v>
      </c>
      <c r="D311" s="81">
        <v>700</v>
      </c>
    </row>
    <row r="312" spans="1:4" ht="15" customHeight="1">
      <c r="A312" s="36">
        <v>19</v>
      </c>
      <c r="B312" s="73" t="s">
        <v>1347</v>
      </c>
      <c r="C312" s="36">
        <v>2024</v>
      </c>
      <c r="D312" s="81">
        <v>600</v>
      </c>
    </row>
    <row r="313" spans="1:4" ht="15" customHeight="1">
      <c r="A313" s="36">
        <v>20</v>
      </c>
      <c r="B313" s="73" t="s">
        <v>1347</v>
      </c>
      <c r="C313" s="36">
        <v>2024</v>
      </c>
      <c r="D313" s="81">
        <v>600</v>
      </c>
    </row>
    <row r="314" spans="1:4" ht="15" customHeight="1">
      <c r="A314" s="36">
        <v>21</v>
      </c>
      <c r="B314" s="73" t="s">
        <v>1347</v>
      </c>
      <c r="C314" s="36">
        <v>2024</v>
      </c>
      <c r="D314" s="81">
        <v>600</v>
      </c>
    </row>
    <row r="315" spans="1:4" ht="15" customHeight="1">
      <c r="A315" s="36">
        <v>22</v>
      </c>
      <c r="B315" s="73" t="s">
        <v>1347</v>
      </c>
      <c r="C315" s="36">
        <v>2024</v>
      </c>
      <c r="D315" s="81">
        <v>600</v>
      </c>
    </row>
    <row r="316" spans="1:4" ht="15" customHeight="1">
      <c r="A316" s="36">
        <v>23</v>
      </c>
      <c r="B316" s="73" t="s">
        <v>1347</v>
      </c>
      <c r="C316" s="36">
        <v>2024</v>
      </c>
      <c r="D316" s="81">
        <v>600</v>
      </c>
    </row>
    <row r="317" spans="1:4" ht="13.5" customHeight="1">
      <c r="A317" s="376" t="s">
        <v>9</v>
      </c>
      <c r="B317" s="377"/>
      <c r="C317" s="378"/>
      <c r="D317" s="99">
        <f>SUM(D294:D316)</f>
        <v>40856.699999999997</v>
      </c>
    </row>
    <row r="318" spans="1:4" ht="12" customHeight="1">
      <c r="A318" s="375" t="s">
        <v>779</v>
      </c>
      <c r="B318" s="375"/>
      <c r="C318" s="375"/>
      <c r="D318" s="375"/>
    </row>
    <row r="319" spans="1:4" ht="15.75" customHeight="1">
      <c r="A319" s="36">
        <v>1</v>
      </c>
      <c r="B319" s="72" t="s">
        <v>418</v>
      </c>
      <c r="C319" s="77">
        <v>2020</v>
      </c>
      <c r="D319" s="100">
        <v>4182</v>
      </c>
    </row>
    <row r="320" spans="1:4">
      <c r="A320" s="36">
        <v>2</v>
      </c>
      <c r="B320" s="72" t="s">
        <v>419</v>
      </c>
      <c r="C320" s="77">
        <v>2020</v>
      </c>
      <c r="D320" s="100">
        <v>1845</v>
      </c>
    </row>
    <row r="321" spans="1:4">
      <c r="A321" s="36">
        <v>3</v>
      </c>
      <c r="B321" s="73" t="s">
        <v>420</v>
      </c>
      <c r="C321" s="36">
        <v>2020</v>
      </c>
      <c r="D321" s="81">
        <v>20418</v>
      </c>
    </row>
    <row r="322" spans="1:4">
      <c r="A322" s="36">
        <v>4</v>
      </c>
      <c r="B322" s="73" t="s">
        <v>421</v>
      </c>
      <c r="C322" s="36">
        <v>2021</v>
      </c>
      <c r="D322" s="81">
        <v>4900</v>
      </c>
    </row>
    <row r="323" spans="1:4">
      <c r="A323" s="36">
        <v>5</v>
      </c>
      <c r="B323" s="73" t="s">
        <v>834</v>
      </c>
      <c r="C323" s="36">
        <v>2022</v>
      </c>
      <c r="D323" s="81">
        <v>6986.4</v>
      </c>
    </row>
    <row r="324" spans="1:4">
      <c r="A324" s="36">
        <v>6</v>
      </c>
      <c r="B324" s="73" t="s">
        <v>422</v>
      </c>
      <c r="C324" s="36">
        <v>2022</v>
      </c>
      <c r="D324" s="81">
        <v>4480</v>
      </c>
    </row>
    <row r="325" spans="1:4">
      <c r="A325" s="36">
        <v>7</v>
      </c>
      <c r="B325" s="73" t="s">
        <v>419</v>
      </c>
      <c r="C325" s="36">
        <v>2022</v>
      </c>
      <c r="D325" s="81">
        <v>2530</v>
      </c>
    </row>
    <row r="326" spans="1:4">
      <c r="A326" s="36">
        <v>8</v>
      </c>
      <c r="B326" s="73" t="s">
        <v>836</v>
      </c>
      <c r="C326" s="36">
        <v>2023</v>
      </c>
      <c r="D326" s="81">
        <v>30221.1</v>
      </c>
    </row>
    <row r="327" spans="1:4">
      <c r="A327" s="36">
        <v>9</v>
      </c>
      <c r="B327" s="73" t="s">
        <v>1355</v>
      </c>
      <c r="C327" s="36">
        <v>2023</v>
      </c>
      <c r="D327" s="81">
        <v>37023</v>
      </c>
    </row>
    <row r="328" spans="1:4">
      <c r="A328" s="87">
        <v>10</v>
      </c>
      <c r="B328" s="73" t="s">
        <v>837</v>
      </c>
      <c r="C328" s="36">
        <v>2023</v>
      </c>
      <c r="D328" s="81">
        <v>3314.26</v>
      </c>
    </row>
    <row r="329" spans="1:4">
      <c r="A329" s="87">
        <v>11</v>
      </c>
      <c r="B329" s="73" t="s">
        <v>1356</v>
      </c>
      <c r="C329" s="36">
        <v>2024</v>
      </c>
      <c r="D329" s="81">
        <v>20763.02</v>
      </c>
    </row>
    <row r="330" spans="1:4" ht="14.25" customHeight="1">
      <c r="A330" s="376" t="s">
        <v>9</v>
      </c>
      <c r="B330" s="377"/>
      <c r="C330" s="378"/>
      <c r="D330" s="169">
        <f>SUM(D319:D329)</f>
        <v>136662.78</v>
      </c>
    </row>
    <row r="331" spans="1:4">
      <c r="A331" s="375" t="s">
        <v>780</v>
      </c>
      <c r="B331" s="375"/>
      <c r="C331" s="375"/>
      <c r="D331" s="375"/>
    </row>
    <row r="332" spans="1:4">
      <c r="A332" s="36">
        <v>1</v>
      </c>
      <c r="B332" s="72" t="s">
        <v>1488</v>
      </c>
      <c r="C332" s="77">
        <v>2020</v>
      </c>
      <c r="D332" s="100">
        <v>2499.9899999999998</v>
      </c>
    </row>
    <row r="333" spans="1:4">
      <c r="A333" s="36">
        <v>2</v>
      </c>
      <c r="B333" s="72" t="s">
        <v>1489</v>
      </c>
      <c r="C333" s="77">
        <v>2021</v>
      </c>
      <c r="D333" s="100">
        <v>5800</v>
      </c>
    </row>
    <row r="334" spans="1:4">
      <c r="A334" s="36">
        <v>3</v>
      </c>
      <c r="B334" s="248" t="s">
        <v>1490</v>
      </c>
      <c r="C334" s="249">
        <v>2023</v>
      </c>
      <c r="D334" s="250">
        <v>3595</v>
      </c>
    </row>
    <row r="335" spans="1:4">
      <c r="A335" s="36">
        <v>4</v>
      </c>
      <c r="B335" s="248" t="s">
        <v>1491</v>
      </c>
      <c r="C335" s="249">
        <v>2023</v>
      </c>
      <c r="D335" s="250">
        <v>393.6</v>
      </c>
    </row>
    <row r="336" spans="1:4">
      <c r="A336" s="36">
        <v>5</v>
      </c>
      <c r="B336" s="248" t="s">
        <v>1492</v>
      </c>
      <c r="C336" s="249">
        <v>2023</v>
      </c>
      <c r="D336" s="250">
        <v>1906.5</v>
      </c>
    </row>
    <row r="337" spans="1:4">
      <c r="A337" s="36">
        <v>6</v>
      </c>
      <c r="B337" s="248" t="s">
        <v>1493</v>
      </c>
      <c r="C337" s="249">
        <v>2023</v>
      </c>
      <c r="D337" s="250">
        <v>2950</v>
      </c>
    </row>
    <row r="338" spans="1:4">
      <c r="A338" s="36">
        <v>7</v>
      </c>
      <c r="B338" s="248" t="s">
        <v>1493</v>
      </c>
      <c r="C338" s="249">
        <v>2023</v>
      </c>
      <c r="D338" s="250">
        <v>2950</v>
      </c>
    </row>
    <row r="339" spans="1:4">
      <c r="A339" s="36">
        <v>8</v>
      </c>
      <c r="B339" s="248" t="s">
        <v>1494</v>
      </c>
      <c r="C339" s="249">
        <v>2024</v>
      </c>
      <c r="D339" s="250">
        <v>12250</v>
      </c>
    </row>
    <row r="340" spans="1:4">
      <c r="A340" s="36">
        <v>9</v>
      </c>
      <c r="B340" s="248" t="s">
        <v>1495</v>
      </c>
      <c r="C340" s="249">
        <v>2024</v>
      </c>
      <c r="D340" s="250">
        <v>1400</v>
      </c>
    </row>
    <row r="341" spans="1:4">
      <c r="A341" s="36">
        <v>10</v>
      </c>
      <c r="B341" s="248" t="s">
        <v>1496</v>
      </c>
      <c r="C341" s="249">
        <v>2024</v>
      </c>
      <c r="D341" s="250">
        <v>280</v>
      </c>
    </row>
    <row r="342" spans="1:4">
      <c r="A342" s="313">
        <v>11</v>
      </c>
      <c r="B342" s="248" t="s">
        <v>1497</v>
      </c>
      <c r="C342" s="249">
        <v>2024</v>
      </c>
      <c r="D342" s="250">
        <v>1050</v>
      </c>
    </row>
    <row r="343" spans="1:4">
      <c r="A343" s="376" t="s">
        <v>9</v>
      </c>
      <c r="B343" s="377"/>
      <c r="C343" s="378"/>
      <c r="D343" s="169">
        <f>SUM(D332:D342)</f>
        <v>35075.089999999997</v>
      </c>
    </row>
    <row r="344" spans="1:4">
      <c r="A344" s="375" t="s">
        <v>781</v>
      </c>
      <c r="B344" s="375"/>
      <c r="C344" s="375"/>
      <c r="D344" s="375"/>
    </row>
    <row r="345" spans="1:4">
      <c r="A345" s="36">
        <v>1</v>
      </c>
      <c r="B345" s="72" t="s">
        <v>444</v>
      </c>
      <c r="C345" s="77">
        <v>2020</v>
      </c>
      <c r="D345" s="100">
        <v>2433.37</v>
      </c>
    </row>
    <row r="346" spans="1:4">
      <c r="A346" s="36">
        <v>2</v>
      </c>
      <c r="B346" s="73" t="s">
        <v>445</v>
      </c>
      <c r="C346" s="36">
        <v>2020</v>
      </c>
      <c r="D346" s="81">
        <v>6000</v>
      </c>
    </row>
    <row r="347" spans="1:4">
      <c r="A347" s="36">
        <v>3</v>
      </c>
      <c r="B347" s="73" t="s">
        <v>445</v>
      </c>
      <c r="C347" s="36">
        <v>2021</v>
      </c>
      <c r="D347" s="81">
        <v>5833</v>
      </c>
    </row>
    <row r="348" spans="1:4">
      <c r="A348" s="36">
        <v>4</v>
      </c>
      <c r="B348" s="73" t="s">
        <v>445</v>
      </c>
      <c r="C348" s="36">
        <v>2021</v>
      </c>
      <c r="D348" s="81">
        <v>5833</v>
      </c>
    </row>
    <row r="349" spans="1:4">
      <c r="A349" s="36">
        <v>5</v>
      </c>
      <c r="B349" s="73" t="s">
        <v>445</v>
      </c>
      <c r="C349" s="36">
        <v>2021</v>
      </c>
      <c r="D349" s="81">
        <v>5834</v>
      </c>
    </row>
    <row r="350" spans="1:4">
      <c r="A350" s="36">
        <v>6</v>
      </c>
      <c r="B350" s="73" t="s">
        <v>1245</v>
      </c>
      <c r="C350" s="36">
        <v>2021</v>
      </c>
      <c r="D350" s="81">
        <v>4944.6000000000004</v>
      </c>
    </row>
    <row r="351" spans="1:4">
      <c r="A351" s="36">
        <v>7</v>
      </c>
      <c r="B351" s="73" t="s">
        <v>1246</v>
      </c>
      <c r="C351" s="36">
        <v>2023</v>
      </c>
      <c r="D351" s="81">
        <v>28999.71</v>
      </c>
    </row>
    <row r="352" spans="1:4">
      <c r="A352" s="36">
        <v>8</v>
      </c>
      <c r="B352" s="73" t="s">
        <v>1247</v>
      </c>
      <c r="C352" s="36">
        <v>2023</v>
      </c>
      <c r="D352" s="81">
        <v>14391</v>
      </c>
    </row>
    <row r="353" spans="1:4">
      <c r="A353" s="36">
        <v>9</v>
      </c>
      <c r="B353" s="73" t="s">
        <v>1248</v>
      </c>
      <c r="C353" s="36">
        <v>2023</v>
      </c>
      <c r="D353" s="81">
        <v>15013</v>
      </c>
    </row>
    <row r="354" spans="1:4">
      <c r="A354" s="87">
        <v>10</v>
      </c>
      <c r="B354" s="73" t="s">
        <v>459</v>
      </c>
      <c r="C354" s="36">
        <v>2023</v>
      </c>
      <c r="D354" s="81">
        <v>7250</v>
      </c>
    </row>
    <row r="355" spans="1:4">
      <c r="A355" s="87">
        <v>11</v>
      </c>
      <c r="B355" s="73" t="s">
        <v>1249</v>
      </c>
      <c r="C355" s="36">
        <v>2023</v>
      </c>
      <c r="D355" s="81">
        <v>3005.81</v>
      </c>
    </row>
    <row r="356" spans="1:4">
      <c r="A356" s="87">
        <v>12</v>
      </c>
      <c r="B356" s="73" t="s">
        <v>1249</v>
      </c>
      <c r="C356" s="36">
        <v>2023</v>
      </c>
      <c r="D356" s="81">
        <v>2739.81</v>
      </c>
    </row>
    <row r="357" spans="1:4">
      <c r="A357" s="87">
        <v>13</v>
      </c>
      <c r="B357" s="73" t="s">
        <v>1249</v>
      </c>
      <c r="C357" s="36">
        <v>2023</v>
      </c>
      <c r="D357" s="81">
        <v>2739.81</v>
      </c>
    </row>
    <row r="358" spans="1:4">
      <c r="A358" s="376" t="s">
        <v>9</v>
      </c>
      <c r="B358" s="377"/>
      <c r="C358" s="378"/>
      <c r="D358" s="169">
        <f>SUM(D345:D357)</f>
        <v>105017.10999999999</v>
      </c>
    </row>
    <row r="359" spans="1:4">
      <c r="A359" s="375" t="s">
        <v>782</v>
      </c>
      <c r="B359" s="375"/>
      <c r="C359" s="375"/>
      <c r="D359" s="375"/>
    </row>
    <row r="360" spans="1:4">
      <c r="A360" s="36">
        <v>1</v>
      </c>
      <c r="B360" s="73" t="s">
        <v>458</v>
      </c>
      <c r="C360" s="36">
        <v>2020</v>
      </c>
      <c r="D360" s="81">
        <v>3750</v>
      </c>
    </row>
    <row r="361" spans="1:4">
      <c r="A361" s="36">
        <v>2</v>
      </c>
      <c r="B361" s="73" t="s">
        <v>359</v>
      </c>
      <c r="C361" s="36">
        <v>2020</v>
      </c>
      <c r="D361" s="81">
        <v>680</v>
      </c>
    </row>
    <row r="362" spans="1:4">
      <c r="A362" s="36">
        <v>3</v>
      </c>
      <c r="B362" s="73" t="s">
        <v>459</v>
      </c>
      <c r="C362" s="36">
        <v>2020</v>
      </c>
      <c r="D362" s="81">
        <v>8747.86</v>
      </c>
    </row>
    <row r="363" spans="1:4">
      <c r="A363" s="36">
        <v>4</v>
      </c>
      <c r="B363" s="73" t="s">
        <v>460</v>
      </c>
      <c r="C363" s="36">
        <v>2021</v>
      </c>
      <c r="D363" s="81">
        <v>3400</v>
      </c>
    </row>
    <row r="364" spans="1:4">
      <c r="A364" s="36">
        <v>5</v>
      </c>
      <c r="B364" s="73" t="s">
        <v>461</v>
      </c>
      <c r="C364" s="36">
        <v>2021</v>
      </c>
      <c r="D364" s="81">
        <v>36000</v>
      </c>
    </row>
    <row r="365" spans="1:4">
      <c r="A365" s="36">
        <v>6</v>
      </c>
      <c r="B365" s="73" t="s">
        <v>462</v>
      </c>
      <c r="C365" s="36">
        <v>2021</v>
      </c>
      <c r="D365" s="81">
        <v>950</v>
      </c>
    </row>
    <row r="366" spans="1:4">
      <c r="A366" s="36">
        <v>7</v>
      </c>
      <c r="B366" s="73" t="s">
        <v>596</v>
      </c>
      <c r="C366" s="36">
        <v>2021</v>
      </c>
      <c r="D366" s="81">
        <v>500</v>
      </c>
    </row>
    <row r="367" spans="1:4">
      <c r="A367" s="36">
        <v>8</v>
      </c>
      <c r="B367" s="73" t="s">
        <v>459</v>
      </c>
      <c r="C367" s="36">
        <v>2023</v>
      </c>
      <c r="D367" s="81">
        <v>7250</v>
      </c>
    </row>
    <row r="368" spans="1:4">
      <c r="A368" s="36">
        <v>9</v>
      </c>
      <c r="B368" s="73" t="s">
        <v>864</v>
      </c>
      <c r="C368" s="36">
        <v>2023</v>
      </c>
      <c r="D368" s="81">
        <v>12520</v>
      </c>
    </row>
    <row r="369" spans="1:4">
      <c r="A369" s="36">
        <v>10</v>
      </c>
      <c r="B369" s="73" t="s">
        <v>865</v>
      </c>
      <c r="C369" s="36">
        <v>2023</v>
      </c>
      <c r="D369" s="81">
        <v>3225</v>
      </c>
    </row>
    <row r="370" spans="1:4">
      <c r="A370" s="36">
        <v>11</v>
      </c>
      <c r="B370" s="73" t="s">
        <v>866</v>
      </c>
      <c r="C370" s="36">
        <v>2023</v>
      </c>
      <c r="D370" s="81">
        <v>1137</v>
      </c>
    </row>
    <row r="371" spans="1:4">
      <c r="A371" s="36">
        <v>12</v>
      </c>
      <c r="B371" s="73" t="s">
        <v>491</v>
      </c>
      <c r="C371" s="36">
        <v>2023</v>
      </c>
      <c r="D371" s="81">
        <v>2741</v>
      </c>
    </row>
    <row r="372" spans="1:4">
      <c r="A372" s="87">
        <v>13</v>
      </c>
      <c r="B372" s="73" t="s">
        <v>251</v>
      </c>
      <c r="C372" s="36">
        <v>2023</v>
      </c>
      <c r="D372" s="81">
        <v>639.6</v>
      </c>
    </row>
    <row r="373" spans="1:4">
      <c r="A373" s="87">
        <v>14</v>
      </c>
      <c r="B373" s="73" t="s">
        <v>359</v>
      </c>
      <c r="C373" s="36">
        <v>2024</v>
      </c>
      <c r="D373" s="81">
        <v>830</v>
      </c>
    </row>
    <row r="374" spans="1:4">
      <c r="A374" s="376" t="s">
        <v>9</v>
      </c>
      <c r="B374" s="377"/>
      <c r="C374" s="378"/>
      <c r="D374" s="169">
        <f>SUM(D360:D373)</f>
        <v>82370.460000000006</v>
      </c>
    </row>
    <row r="375" spans="1:4">
      <c r="A375" s="375" t="s">
        <v>783</v>
      </c>
      <c r="B375" s="375"/>
      <c r="C375" s="375"/>
      <c r="D375" s="375"/>
    </row>
    <row r="376" spans="1:4">
      <c r="A376" s="36">
        <v>1</v>
      </c>
      <c r="B376" s="72" t="s">
        <v>1319</v>
      </c>
      <c r="C376" s="77">
        <v>2020</v>
      </c>
      <c r="D376" s="100">
        <v>793.35</v>
      </c>
    </row>
    <row r="377" spans="1:4">
      <c r="A377" s="36">
        <v>2</v>
      </c>
      <c r="B377" s="73" t="s">
        <v>1320</v>
      </c>
      <c r="C377" s="36">
        <v>2020</v>
      </c>
      <c r="D377" s="81">
        <v>2257.35</v>
      </c>
    </row>
    <row r="378" spans="1:4">
      <c r="A378" s="36">
        <v>3</v>
      </c>
      <c r="B378" s="73" t="s">
        <v>1320</v>
      </c>
      <c r="C378" s="36">
        <v>2020</v>
      </c>
      <c r="D378" s="81">
        <v>3184</v>
      </c>
    </row>
    <row r="379" spans="1:4">
      <c r="A379" s="36">
        <v>4</v>
      </c>
      <c r="B379" s="73" t="s">
        <v>1319</v>
      </c>
      <c r="C379" s="36">
        <v>2022</v>
      </c>
      <c r="D379" s="81">
        <v>1182.03</v>
      </c>
    </row>
    <row r="380" spans="1:4">
      <c r="A380" s="36">
        <v>5</v>
      </c>
      <c r="B380" s="73" t="s">
        <v>1320</v>
      </c>
      <c r="C380" s="36">
        <v>2023</v>
      </c>
      <c r="D380" s="81">
        <v>850</v>
      </c>
    </row>
    <row r="381" spans="1:4">
      <c r="A381" s="376" t="s">
        <v>9</v>
      </c>
      <c r="B381" s="377"/>
      <c r="C381" s="378"/>
      <c r="D381" s="169">
        <f>SUM(D376:D380)</f>
        <v>8266.73</v>
      </c>
    </row>
    <row r="382" spans="1:4">
      <c r="A382" s="375" t="s">
        <v>784</v>
      </c>
      <c r="B382" s="375"/>
      <c r="C382" s="375"/>
      <c r="D382" s="375"/>
    </row>
    <row r="383" spans="1:4" ht="15" customHeight="1">
      <c r="A383" s="36">
        <v>1</v>
      </c>
      <c r="B383" s="248" t="s">
        <v>1388</v>
      </c>
      <c r="C383" s="249">
        <v>2020</v>
      </c>
      <c r="D383" s="250">
        <v>5404</v>
      </c>
    </row>
    <row r="384" spans="1:4" ht="15" customHeight="1">
      <c r="A384" s="36">
        <v>2</v>
      </c>
      <c r="B384" s="248" t="s">
        <v>1389</v>
      </c>
      <c r="C384" s="249">
        <v>2020</v>
      </c>
      <c r="D384" s="250">
        <v>8796.9599999999991</v>
      </c>
    </row>
    <row r="385" spans="1:4" ht="15" customHeight="1">
      <c r="A385" s="36">
        <v>3</v>
      </c>
      <c r="B385" s="248" t="s">
        <v>492</v>
      </c>
      <c r="C385" s="249">
        <v>2020</v>
      </c>
      <c r="D385" s="250">
        <v>1200</v>
      </c>
    </row>
    <row r="386" spans="1:4" ht="15" customHeight="1">
      <c r="A386" s="36">
        <v>4</v>
      </c>
      <c r="B386" s="248" t="s">
        <v>1390</v>
      </c>
      <c r="C386" s="249">
        <v>2020</v>
      </c>
      <c r="D386" s="250">
        <v>1767</v>
      </c>
    </row>
    <row r="387" spans="1:4" ht="15" customHeight="1">
      <c r="A387" s="36">
        <v>5</v>
      </c>
      <c r="B387" s="248" t="s">
        <v>1391</v>
      </c>
      <c r="C387" s="249">
        <v>2020</v>
      </c>
      <c r="D387" s="250">
        <v>270</v>
      </c>
    </row>
    <row r="388" spans="1:4" ht="15" customHeight="1">
      <c r="A388" s="36">
        <v>6</v>
      </c>
      <c r="B388" s="248" t="s">
        <v>1392</v>
      </c>
      <c r="C388" s="249">
        <v>2020</v>
      </c>
      <c r="D388" s="250">
        <v>1880</v>
      </c>
    </row>
    <row r="389" spans="1:4" ht="15" customHeight="1">
      <c r="A389" s="36">
        <v>7</v>
      </c>
      <c r="B389" s="248" t="s">
        <v>939</v>
      </c>
      <c r="C389" s="249">
        <v>2020</v>
      </c>
      <c r="D389" s="250">
        <v>940.01</v>
      </c>
    </row>
    <row r="390" spans="1:4" ht="15" customHeight="1">
      <c r="A390" s="36">
        <v>8</v>
      </c>
      <c r="B390" s="248" t="s">
        <v>940</v>
      </c>
      <c r="C390" s="249">
        <v>2021</v>
      </c>
      <c r="D390" s="250">
        <v>1049.99</v>
      </c>
    </row>
    <row r="391" spans="1:4" ht="15" customHeight="1">
      <c r="A391" s="36">
        <v>9</v>
      </c>
      <c r="B391" s="248" t="s">
        <v>941</v>
      </c>
      <c r="C391" s="249">
        <v>2021</v>
      </c>
      <c r="D391" s="250">
        <v>1299</v>
      </c>
    </row>
    <row r="392" spans="1:4" ht="15" customHeight="1">
      <c r="A392" s="36">
        <v>10</v>
      </c>
      <c r="B392" s="248" t="s">
        <v>1393</v>
      </c>
      <c r="C392" s="249">
        <v>2021</v>
      </c>
      <c r="D392" s="250">
        <v>5000</v>
      </c>
    </row>
    <row r="393" spans="1:4" ht="15" customHeight="1">
      <c r="A393" s="36">
        <v>11</v>
      </c>
      <c r="B393" s="248" t="s">
        <v>1394</v>
      </c>
      <c r="C393" s="249">
        <v>2021</v>
      </c>
      <c r="D393" s="250">
        <v>1000</v>
      </c>
    </row>
    <row r="394" spans="1:4" ht="15" customHeight="1">
      <c r="A394" s="36">
        <v>12</v>
      </c>
      <c r="B394" s="248" t="s">
        <v>493</v>
      </c>
      <c r="C394" s="249">
        <v>2021</v>
      </c>
      <c r="D394" s="250">
        <v>2299</v>
      </c>
    </row>
    <row r="395" spans="1:4" ht="15" customHeight="1">
      <c r="A395" s="36">
        <v>13</v>
      </c>
      <c r="B395" s="248" t="s">
        <v>942</v>
      </c>
      <c r="C395" s="249">
        <v>2021</v>
      </c>
      <c r="D395" s="250">
        <v>676.5</v>
      </c>
    </row>
    <row r="396" spans="1:4" ht="15" customHeight="1">
      <c r="A396" s="36">
        <v>14</v>
      </c>
      <c r="B396" s="248" t="s">
        <v>494</v>
      </c>
      <c r="C396" s="249">
        <v>2021</v>
      </c>
      <c r="D396" s="250">
        <v>2700</v>
      </c>
    </row>
    <row r="397" spans="1:4" ht="15" customHeight="1">
      <c r="A397" s="36">
        <v>15</v>
      </c>
      <c r="B397" s="248" t="s">
        <v>943</v>
      </c>
      <c r="C397" s="249">
        <v>2021</v>
      </c>
      <c r="D397" s="250">
        <v>984</v>
      </c>
    </row>
    <row r="398" spans="1:4" ht="15" customHeight="1">
      <c r="A398" s="36">
        <v>16</v>
      </c>
      <c r="B398" s="248" t="s">
        <v>1395</v>
      </c>
      <c r="C398" s="249">
        <v>2022</v>
      </c>
      <c r="D398" s="250">
        <v>19200</v>
      </c>
    </row>
    <row r="399" spans="1:4" ht="15" customHeight="1">
      <c r="A399" s="36">
        <v>17</v>
      </c>
      <c r="B399" s="248" t="s">
        <v>944</v>
      </c>
      <c r="C399" s="249">
        <v>2022</v>
      </c>
      <c r="D399" s="250">
        <v>5556.91</v>
      </c>
    </row>
    <row r="400" spans="1:4" ht="15" customHeight="1">
      <c r="A400" s="36">
        <v>18</v>
      </c>
      <c r="B400" s="248" t="s">
        <v>945</v>
      </c>
      <c r="C400" s="249">
        <v>2022</v>
      </c>
      <c r="D400" s="250">
        <v>1995.7</v>
      </c>
    </row>
    <row r="401" spans="1:4" ht="15" customHeight="1">
      <c r="A401" s="36">
        <v>19</v>
      </c>
      <c r="B401" s="248" t="s">
        <v>869</v>
      </c>
      <c r="C401" s="249">
        <v>2022</v>
      </c>
      <c r="D401" s="250">
        <v>3850</v>
      </c>
    </row>
    <row r="402" spans="1:4" ht="15" customHeight="1">
      <c r="A402" s="36">
        <v>20</v>
      </c>
      <c r="B402" s="248" t="s">
        <v>1396</v>
      </c>
      <c r="C402" s="249">
        <v>2023</v>
      </c>
      <c r="D402" s="250">
        <v>1876.25</v>
      </c>
    </row>
    <row r="403" spans="1:4" ht="15" customHeight="1">
      <c r="A403" s="36">
        <v>21</v>
      </c>
      <c r="B403" s="248" t="s">
        <v>946</v>
      </c>
      <c r="C403" s="249">
        <v>2023</v>
      </c>
      <c r="D403" s="250">
        <v>1700</v>
      </c>
    </row>
    <row r="404" spans="1:4" ht="15" customHeight="1">
      <c r="A404" s="36">
        <v>22</v>
      </c>
      <c r="B404" s="248" t="s">
        <v>947</v>
      </c>
      <c r="C404" s="249">
        <v>2022</v>
      </c>
      <c r="D404" s="250">
        <v>950</v>
      </c>
    </row>
    <row r="405" spans="1:4" ht="15" customHeight="1">
      <c r="A405" s="36">
        <v>23</v>
      </c>
      <c r="B405" s="248" t="s">
        <v>1397</v>
      </c>
      <c r="C405" s="249">
        <v>2022</v>
      </c>
      <c r="D405" s="250">
        <v>3400</v>
      </c>
    </row>
    <row r="406" spans="1:4" ht="15" customHeight="1">
      <c r="A406" s="36">
        <v>24</v>
      </c>
      <c r="B406" s="248" t="s">
        <v>1398</v>
      </c>
      <c r="C406" s="249">
        <v>2023</v>
      </c>
      <c r="D406" s="250">
        <v>858.84</v>
      </c>
    </row>
    <row r="407" spans="1:4" ht="15" customHeight="1">
      <c r="A407" s="36">
        <v>25</v>
      </c>
      <c r="B407" s="248" t="s">
        <v>1387</v>
      </c>
      <c r="C407" s="249">
        <v>2023</v>
      </c>
      <c r="D407" s="250">
        <v>1009.86</v>
      </c>
    </row>
    <row r="408" spans="1:4">
      <c r="A408" s="376" t="s">
        <v>9</v>
      </c>
      <c r="B408" s="377"/>
      <c r="C408" s="378"/>
      <c r="D408" s="169">
        <f>SUM(D383:D407)</f>
        <v>75664.01999999999</v>
      </c>
    </row>
    <row r="409" spans="1:4">
      <c r="A409" s="375" t="s">
        <v>785</v>
      </c>
      <c r="B409" s="375"/>
      <c r="C409" s="375"/>
      <c r="D409" s="375"/>
    </row>
    <row r="410" spans="1:4">
      <c r="A410" s="36">
        <v>1</v>
      </c>
      <c r="B410" s="248" t="s">
        <v>1416</v>
      </c>
      <c r="C410" s="249">
        <v>2020</v>
      </c>
      <c r="D410" s="250">
        <v>6500</v>
      </c>
    </row>
    <row r="411" spans="1:4">
      <c r="A411" s="36">
        <v>2</v>
      </c>
      <c r="B411" s="248" t="s">
        <v>1416</v>
      </c>
      <c r="C411" s="249">
        <v>2020</v>
      </c>
      <c r="D411" s="250">
        <v>6500</v>
      </c>
    </row>
    <row r="412" spans="1:4">
      <c r="A412" s="36">
        <v>3</v>
      </c>
      <c r="B412" s="248" t="s">
        <v>679</v>
      </c>
      <c r="C412" s="249">
        <v>2021</v>
      </c>
      <c r="D412" s="250">
        <v>560</v>
      </c>
    </row>
    <row r="413" spans="1:4">
      <c r="A413" s="36">
        <v>4</v>
      </c>
      <c r="B413" s="248" t="s">
        <v>679</v>
      </c>
      <c r="C413" s="249">
        <v>2021</v>
      </c>
      <c r="D413" s="250">
        <v>560</v>
      </c>
    </row>
    <row r="414" spans="1:4">
      <c r="A414" s="36">
        <v>5</v>
      </c>
      <c r="B414" s="248" t="s">
        <v>670</v>
      </c>
      <c r="C414" s="249">
        <v>2023</v>
      </c>
      <c r="D414" s="250">
        <v>6000</v>
      </c>
    </row>
    <row r="415" spans="1:4">
      <c r="A415" s="36">
        <v>6</v>
      </c>
      <c r="B415" s="248" t="s">
        <v>670</v>
      </c>
      <c r="C415" s="249">
        <v>2023</v>
      </c>
      <c r="D415" s="250">
        <v>6060</v>
      </c>
    </row>
    <row r="416" spans="1:4">
      <c r="A416" s="36">
        <v>7</v>
      </c>
      <c r="B416" s="248" t="s">
        <v>949</v>
      </c>
      <c r="C416" s="249">
        <v>2023</v>
      </c>
      <c r="D416" s="250">
        <v>7109.4</v>
      </c>
    </row>
    <row r="417" spans="1:4">
      <c r="A417" s="36">
        <v>8</v>
      </c>
      <c r="B417" s="248" t="s">
        <v>950</v>
      </c>
      <c r="C417" s="249">
        <v>2023</v>
      </c>
      <c r="D417" s="250">
        <v>1906.5</v>
      </c>
    </row>
    <row r="418" spans="1:4">
      <c r="A418" s="36">
        <v>9</v>
      </c>
      <c r="B418" s="248" t="s">
        <v>952</v>
      </c>
      <c r="C418" s="249">
        <v>2023</v>
      </c>
      <c r="D418" s="250">
        <v>1955.7</v>
      </c>
    </row>
    <row r="419" spans="1:4">
      <c r="A419" s="36">
        <v>10</v>
      </c>
      <c r="B419" s="248" t="s">
        <v>951</v>
      </c>
      <c r="C419" s="249">
        <v>2023</v>
      </c>
      <c r="D419" s="250">
        <v>430.5</v>
      </c>
    </row>
    <row r="420" spans="1:4">
      <c r="A420" s="36">
        <v>11</v>
      </c>
      <c r="B420" s="248" t="s">
        <v>1417</v>
      </c>
      <c r="C420" s="249">
        <v>2023</v>
      </c>
      <c r="D420" s="250">
        <v>1400</v>
      </c>
    </row>
    <row r="421" spans="1:4">
      <c r="A421" s="36">
        <v>12</v>
      </c>
      <c r="B421" s="248" t="s">
        <v>1418</v>
      </c>
      <c r="C421" s="249">
        <v>2024</v>
      </c>
      <c r="D421" s="250">
        <v>2500</v>
      </c>
    </row>
    <row r="422" spans="1:4">
      <c r="A422" s="36">
        <v>13</v>
      </c>
      <c r="B422" s="248" t="s">
        <v>1417</v>
      </c>
      <c r="C422" s="249">
        <v>2024</v>
      </c>
      <c r="D422" s="250">
        <v>1170</v>
      </c>
    </row>
    <row r="423" spans="1:4">
      <c r="A423" s="36">
        <v>14</v>
      </c>
      <c r="B423" s="248" t="s">
        <v>251</v>
      </c>
      <c r="C423" s="249">
        <v>2024</v>
      </c>
      <c r="D423" s="250">
        <v>3500</v>
      </c>
    </row>
    <row r="424" spans="1:4">
      <c r="A424" s="36">
        <v>15</v>
      </c>
      <c r="B424" s="248" t="s">
        <v>1417</v>
      </c>
      <c r="C424" s="249">
        <v>2024</v>
      </c>
      <c r="D424" s="250">
        <v>1000</v>
      </c>
    </row>
    <row r="425" spans="1:4">
      <c r="A425" s="376" t="s">
        <v>9</v>
      </c>
      <c r="B425" s="377"/>
      <c r="C425" s="378"/>
      <c r="D425" s="169">
        <f>SUM(D410:D424)</f>
        <v>47152.1</v>
      </c>
    </row>
    <row r="426" spans="1:4">
      <c r="A426" s="375" t="s">
        <v>786</v>
      </c>
      <c r="B426" s="375"/>
      <c r="C426" s="375"/>
      <c r="D426" s="375"/>
    </row>
    <row r="427" spans="1:4">
      <c r="A427" s="36">
        <v>1</v>
      </c>
      <c r="B427" s="72" t="s">
        <v>459</v>
      </c>
      <c r="C427" s="36">
        <v>2020</v>
      </c>
      <c r="D427" s="81">
        <v>6000</v>
      </c>
    </row>
    <row r="428" spans="1:4">
      <c r="A428" s="36">
        <v>2</v>
      </c>
      <c r="B428" s="73" t="s">
        <v>251</v>
      </c>
      <c r="C428" s="36">
        <v>2020</v>
      </c>
      <c r="D428" s="81">
        <v>950</v>
      </c>
    </row>
    <row r="429" spans="1:4">
      <c r="A429" s="36">
        <v>3</v>
      </c>
      <c r="B429" s="73" t="s">
        <v>410</v>
      </c>
      <c r="C429" s="36">
        <v>2021</v>
      </c>
      <c r="D429" s="81">
        <v>1499</v>
      </c>
    </row>
    <row r="430" spans="1:4">
      <c r="A430" s="36">
        <v>4</v>
      </c>
      <c r="B430" s="73" t="s">
        <v>349</v>
      </c>
      <c r="C430" s="36">
        <v>2021</v>
      </c>
      <c r="D430" s="81">
        <v>2700</v>
      </c>
    </row>
    <row r="431" spans="1:4">
      <c r="A431" s="36">
        <v>5</v>
      </c>
      <c r="B431" s="73" t="s">
        <v>410</v>
      </c>
      <c r="C431" s="36">
        <v>2021</v>
      </c>
      <c r="D431" s="81">
        <v>4000</v>
      </c>
    </row>
    <row r="432" spans="1:4">
      <c r="A432" s="36">
        <v>6</v>
      </c>
      <c r="B432" s="73" t="s">
        <v>410</v>
      </c>
      <c r="C432" s="36">
        <v>2022</v>
      </c>
      <c r="D432" s="81">
        <v>2990</v>
      </c>
    </row>
    <row r="433" spans="1:4">
      <c r="A433" s="36">
        <v>7</v>
      </c>
      <c r="B433" s="73" t="s">
        <v>410</v>
      </c>
      <c r="C433" s="36">
        <v>2022</v>
      </c>
      <c r="D433" s="81">
        <v>2200</v>
      </c>
    </row>
    <row r="434" spans="1:4">
      <c r="A434" s="36">
        <v>8</v>
      </c>
      <c r="B434" s="73" t="s">
        <v>410</v>
      </c>
      <c r="C434" s="36">
        <v>2022</v>
      </c>
      <c r="D434" s="81">
        <v>2900</v>
      </c>
    </row>
    <row r="435" spans="1:4">
      <c r="A435" s="36">
        <v>9</v>
      </c>
      <c r="B435" s="73" t="s">
        <v>410</v>
      </c>
      <c r="C435" s="36">
        <v>2022</v>
      </c>
      <c r="D435" s="81">
        <v>2900</v>
      </c>
    </row>
    <row r="436" spans="1:4">
      <c r="A436" s="36">
        <v>10</v>
      </c>
      <c r="B436" s="73" t="s">
        <v>410</v>
      </c>
      <c r="C436" s="36">
        <v>2023</v>
      </c>
      <c r="D436" s="81">
        <v>3600</v>
      </c>
    </row>
    <row r="437" spans="1:4">
      <c r="A437" s="36">
        <v>11</v>
      </c>
      <c r="B437" s="73" t="s">
        <v>251</v>
      </c>
      <c r="C437" s="36">
        <v>2023</v>
      </c>
      <c r="D437" s="81">
        <v>8500</v>
      </c>
    </row>
    <row r="438" spans="1:4">
      <c r="A438" s="376" t="s">
        <v>9</v>
      </c>
      <c r="B438" s="377"/>
      <c r="C438" s="378"/>
      <c r="D438" s="169">
        <f>SUM(D427:D437)</f>
        <v>38239</v>
      </c>
    </row>
    <row r="439" spans="1:4">
      <c r="A439" s="375" t="s">
        <v>787</v>
      </c>
      <c r="B439" s="375"/>
      <c r="C439" s="375"/>
      <c r="D439" s="375"/>
    </row>
    <row r="440" spans="1:4">
      <c r="A440" s="36">
        <v>1</v>
      </c>
      <c r="B440" s="257" t="s">
        <v>628</v>
      </c>
      <c r="C440" s="249">
        <v>2020</v>
      </c>
      <c r="D440" s="258">
        <v>8565</v>
      </c>
    </row>
    <row r="441" spans="1:4">
      <c r="A441" s="36">
        <v>2</v>
      </c>
      <c r="B441" s="257" t="s">
        <v>628</v>
      </c>
      <c r="C441" s="249">
        <v>2020</v>
      </c>
      <c r="D441" s="258">
        <v>8565</v>
      </c>
    </row>
    <row r="442" spans="1:4">
      <c r="A442" s="36">
        <v>3</v>
      </c>
      <c r="B442" s="257" t="s">
        <v>628</v>
      </c>
      <c r="C442" s="249">
        <v>2020</v>
      </c>
      <c r="D442" s="258">
        <v>6950</v>
      </c>
    </row>
    <row r="443" spans="1:4">
      <c r="A443" s="36">
        <v>4</v>
      </c>
      <c r="B443" s="257" t="s">
        <v>629</v>
      </c>
      <c r="C443" s="249">
        <v>2021</v>
      </c>
      <c r="D443" s="258">
        <v>3068</v>
      </c>
    </row>
    <row r="444" spans="1:4">
      <c r="A444" s="36">
        <v>5</v>
      </c>
      <c r="B444" s="257" t="s">
        <v>629</v>
      </c>
      <c r="C444" s="249">
        <v>2021</v>
      </c>
      <c r="D444" s="258">
        <v>3068</v>
      </c>
    </row>
    <row r="445" spans="1:4">
      <c r="A445" s="36">
        <v>6</v>
      </c>
      <c r="B445" s="252" t="s">
        <v>630</v>
      </c>
      <c r="C445" s="255">
        <v>2021</v>
      </c>
      <c r="D445" s="258">
        <v>2268.29</v>
      </c>
    </row>
    <row r="446" spans="1:4">
      <c r="A446" s="36">
        <v>7</v>
      </c>
      <c r="B446" s="252" t="s">
        <v>631</v>
      </c>
      <c r="C446" s="255">
        <v>2021</v>
      </c>
      <c r="D446" s="254">
        <v>650.41</v>
      </c>
    </row>
    <row r="447" spans="1:4">
      <c r="A447" s="36">
        <v>8</v>
      </c>
      <c r="B447" s="252" t="s">
        <v>631</v>
      </c>
      <c r="C447" s="255">
        <v>2021</v>
      </c>
      <c r="D447" s="254">
        <v>650.41</v>
      </c>
    </row>
    <row r="448" spans="1:4">
      <c r="A448" s="36">
        <v>9</v>
      </c>
      <c r="B448" s="248" t="s">
        <v>852</v>
      </c>
      <c r="C448" s="249">
        <v>2023</v>
      </c>
      <c r="D448" s="250">
        <v>690</v>
      </c>
    </row>
    <row r="449" spans="1:4" ht="25.5">
      <c r="A449" s="36">
        <v>10</v>
      </c>
      <c r="B449" s="248" t="s">
        <v>853</v>
      </c>
      <c r="C449" s="249">
        <v>2023</v>
      </c>
      <c r="D449" s="250">
        <v>749</v>
      </c>
    </row>
    <row r="450" spans="1:4">
      <c r="A450" s="36">
        <v>11</v>
      </c>
      <c r="B450" s="248" t="s">
        <v>854</v>
      </c>
      <c r="C450" s="249">
        <v>2023</v>
      </c>
      <c r="D450" s="250">
        <v>690</v>
      </c>
    </row>
    <row r="451" spans="1:4" ht="25.5">
      <c r="A451" s="36">
        <v>12</v>
      </c>
      <c r="B451" s="248" t="s">
        <v>855</v>
      </c>
      <c r="C451" s="249">
        <v>2023</v>
      </c>
      <c r="D451" s="250">
        <v>7250</v>
      </c>
    </row>
    <row r="452" spans="1:4" ht="12.75" customHeight="1">
      <c r="A452" s="376" t="s">
        <v>9</v>
      </c>
      <c r="B452" s="377"/>
      <c r="C452" s="378"/>
      <c r="D452" s="169">
        <f>SUM(D440:D451)</f>
        <v>43164.110000000008</v>
      </c>
    </row>
    <row r="453" spans="1:4">
      <c r="A453" s="375" t="s">
        <v>788</v>
      </c>
      <c r="B453" s="375"/>
      <c r="C453" s="375"/>
      <c r="D453" s="375"/>
    </row>
    <row r="454" spans="1:4">
      <c r="A454" s="36">
        <v>1</v>
      </c>
      <c r="B454" s="73" t="s">
        <v>507</v>
      </c>
      <c r="C454" s="36">
        <v>2020</v>
      </c>
      <c r="D454" s="177">
        <v>297.99</v>
      </c>
    </row>
    <row r="455" spans="1:4" ht="25.5">
      <c r="A455" s="36">
        <v>2</v>
      </c>
      <c r="B455" s="73" t="s">
        <v>508</v>
      </c>
      <c r="C455" s="36">
        <v>2020</v>
      </c>
      <c r="D455" s="177">
        <v>254.86</v>
      </c>
    </row>
    <row r="456" spans="1:4" ht="25.5">
      <c r="A456" s="36">
        <v>3</v>
      </c>
      <c r="B456" s="73" t="s">
        <v>508</v>
      </c>
      <c r="C456" s="36">
        <v>2020</v>
      </c>
      <c r="D456" s="177">
        <v>254.86</v>
      </c>
    </row>
    <row r="457" spans="1:4" ht="25.5">
      <c r="A457" s="36">
        <v>4</v>
      </c>
      <c r="B457" s="73" t="s">
        <v>508</v>
      </c>
      <c r="C457" s="36">
        <v>2020</v>
      </c>
      <c r="D457" s="177">
        <v>254.86</v>
      </c>
    </row>
    <row r="458" spans="1:4">
      <c r="A458" s="36">
        <v>5</v>
      </c>
      <c r="B458" s="73" t="s">
        <v>509</v>
      </c>
      <c r="C458" s="36">
        <v>2020</v>
      </c>
      <c r="D458" s="177">
        <v>5817.3</v>
      </c>
    </row>
    <row r="459" spans="1:4">
      <c r="A459" s="36">
        <v>6</v>
      </c>
      <c r="B459" s="73" t="s">
        <v>509</v>
      </c>
      <c r="C459" s="36">
        <v>2020</v>
      </c>
      <c r="D459" s="177">
        <v>5817.3</v>
      </c>
    </row>
    <row r="460" spans="1:4">
      <c r="A460" s="36">
        <v>7</v>
      </c>
      <c r="B460" s="73" t="s">
        <v>509</v>
      </c>
      <c r="C460" s="36">
        <v>2020</v>
      </c>
      <c r="D460" s="177">
        <v>5817.3</v>
      </c>
    </row>
    <row r="461" spans="1:4">
      <c r="A461" s="36">
        <v>8</v>
      </c>
      <c r="B461" s="73" t="s">
        <v>510</v>
      </c>
      <c r="C461" s="36">
        <v>2020</v>
      </c>
      <c r="D461" s="177">
        <v>8749.0499999999993</v>
      </c>
    </row>
    <row r="462" spans="1:4">
      <c r="A462" s="36">
        <v>9</v>
      </c>
      <c r="B462" s="73" t="s">
        <v>510</v>
      </c>
      <c r="C462" s="36">
        <v>2020</v>
      </c>
      <c r="D462" s="177">
        <v>8749.0499999999993</v>
      </c>
    </row>
    <row r="463" spans="1:4" ht="25.5">
      <c r="A463" s="36">
        <v>10</v>
      </c>
      <c r="B463" s="73" t="s">
        <v>511</v>
      </c>
      <c r="C463" s="36">
        <v>2020</v>
      </c>
      <c r="D463" s="177">
        <v>530</v>
      </c>
    </row>
    <row r="464" spans="1:4" ht="25.5">
      <c r="A464" s="36">
        <v>11</v>
      </c>
      <c r="B464" s="73" t="s">
        <v>512</v>
      </c>
      <c r="C464" s="36">
        <v>2020</v>
      </c>
      <c r="D464" s="177">
        <v>530</v>
      </c>
    </row>
    <row r="465" spans="1:4">
      <c r="A465" s="36">
        <v>12</v>
      </c>
      <c r="B465" s="73" t="s">
        <v>513</v>
      </c>
      <c r="C465" s="36">
        <v>2021</v>
      </c>
      <c r="D465" s="177">
        <v>289</v>
      </c>
    </row>
    <row r="466" spans="1:4">
      <c r="A466" s="36">
        <v>13</v>
      </c>
      <c r="B466" s="73" t="s">
        <v>532</v>
      </c>
      <c r="C466" s="36">
        <v>2022</v>
      </c>
      <c r="D466" s="177">
        <v>324</v>
      </c>
    </row>
    <row r="467" spans="1:4">
      <c r="A467" s="36">
        <v>14</v>
      </c>
      <c r="B467" s="73" t="s">
        <v>905</v>
      </c>
      <c r="C467" s="36">
        <v>2023</v>
      </c>
      <c r="D467" s="177">
        <v>7250</v>
      </c>
    </row>
    <row r="468" spans="1:4">
      <c r="A468" s="36">
        <v>15</v>
      </c>
      <c r="B468" s="73" t="s">
        <v>906</v>
      </c>
      <c r="C468" s="36">
        <v>2023</v>
      </c>
      <c r="D468" s="177">
        <v>1906.5</v>
      </c>
    </row>
    <row r="469" spans="1:4">
      <c r="A469" s="371" t="s">
        <v>9</v>
      </c>
      <c r="B469" s="371"/>
      <c r="C469" s="371"/>
      <c r="D469" s="169">
        <f>SUM(D454:D468)</f>
        <v>46842.07</v>
      </c>
    </row>
    <row r="470" spans="1:4">
      <c r="A470" s="375" t="s">
        <v>789</v>
      </c>
      <c r="B470" s="375"/>
      <c r="C470" s="375"/>
      <c r="D470" s="375"/>
    </row>
    <row r="471" spans="1:4">
      <c r="A471" s="36">
        <v>1</v>
      </c>
      <c r="B471" s="248" t="s">
        <v>651</v>
      </c>
      <c r="C471" s="77">
        <v>2020</v>
      </c>
      <c r="D471" s="100">
        <v>2799</v>
      </c>
    </row>
    <row r="472" spans="1:4" ht="25.5">
      <c r="A472" s="36">
        <v>2</v>
      </c>
      <c r="B472" s="248" t="s">
        <v>652</v>
      </c>
      <c r="C472" s="249">
        <v>2020</v>
      </c>
      <c r="D472" s="250">
        <v>21307</v>
      </c>
    </row>
    <row r="473" spans="1:4" ht="25.5">
      <c r="A473" s="36">
        <v>3</v>
      </c>
      <c r="B473" s="248" t="s">
        <v>653</v>
      </c>
      <c r="C473" s="249">
        <v>2021</v>
      </c>
      <c r="D473" s="250">
        <v>2015.97</v>
      </c>
    </row>
    <row r="474" spans="1:4">
      <c r="A474" s="36">
        <v>4</v>
      </c>
      <c r="B474" s="248" t="s">
        <v>654</v>
      </c>
      <c r="C474" s="249">
        <v>2021</v>
      </c>
      <c r="D474" s="250">
        <v>2450</v>
      </c>
    </row>
    <row r="475" spans="1:4" ht="25.5">
      <c r="A475" s="36">
        <v>5</v>
      </c>
      <c r="B475" s="248" t="s">
        <v>655</v>
      </c>
      <c r="C475" s="249">
        <v>2021</v>
      </c>
      <c r="D475" s="250">
        <v>7220</v>
      </c>
    </row>
    <row r="476" spans="1:4">
      <c r="A476" s="313">
        <v>6</v>
      </c>
      <c r="B476" s="248" t="s">
        <v>1540</v>
      </c>
      <c r="C476" s="249">
        <v>2024</v>
      </c>
      <c r="D476" s="250">
        <v>804.88</v>
      </c>
    </row>
    <row r="477" spans="1:4">
      <c r="A477" s="313">
        <v>7</v>
      </c>
      <c r="B477" s="248" t="s">
        <v>1541</v>
      </c>
      <c r="C477" s="249">
        <v>2024</v>
      </c>
      <c r="D477" s="250">
        <v>4800</v>
      </c>
    </row>
    <row r="478" spans="1:4">
      <c r="A478" s="376" t="s">
        <v>9</v>
      </c>
      <c r="B478" s="377"/>
      <c r="C478" s="378"/>
      <c r="D478" s="169">
        <f>SUM(D471:D477)</f>
        <v>41396.85</v>
      </c>
    </row>
    <row r="479" spans="1:4">
      <c r="A479" s="375" t="s">
        <v>790</v>
      </c>
      <c r="B479" s="375"/>
      <c r="C479" s="375"/>
      <c r="D479" s="375"/>
    </row>
    <row r="480" spans="1:4">
      <c r="A480" s="36">
        <v>1</v>
      </c>
      <c r="B480" s="73" t="s">
        <v>491</v>
      </c>
      <c r="C480" s="36">
        <v>2020</v>
      </c>
      <c r="D480" s="81">
        <v>1099</v>
      </c>
    </row>
    <row r="481" spans="1:4">
      <c r="A481" s="36">
        <v>2</v>
      </c>
      <c r="B481" s="73" t="s">
        <v>968</v>
      </c>
      <c r="C481" s="36">
        <v>2020</v>
      </c>
      <c r="D481" s="81">
        <v>4197</v>
      </c>
    </row>
    <row r="482" spans="1:4">
      <c r="A482" s="36">
        <v>3</v>
      </c>
      <c r="B482" s="73" t="s">
        <v>248</v>
      </c>
      <c r="C482" s="36">
        <v>2021</v>
      </c>
      <c r="D482" s="81">
        <v>1660</v>
      </c>
    </row>
    <row r="483" spans="1:4">
      <c r="A483" s="36">
        <v>4</v>
      </c>
      <c r="B483" s="73" t="s">
        <v>969</v>
      </c>
      <c r="C483" s="36">
        <v>2022</v>
      </c>
      <c r="D483" s="81">
        <v>7992</v>
      </c>
    </row>
    <row r="484" spans="1:4">
      <c r="A484" s="36">
        <v>5</v>
      </c>
      <c r="B484" s="73" t="s">
        <v>970</v>
      </c>
      <c r="C484" s="36">
        <v>2022</v>
      </c>
      <c r="D484" s="81">
        <v>4500</v>
      </c>
    </row>
    <row r="485" spans="1:4">
      <c r="A485" s="36">
        <v>6</v>
      </c>
      <c r="B485" s="26" t="s">
        <v>971</v>
      </c>
      <c r="C485" s="94">
        <v>2022</v>
      </c>
      <c r="D485" s="96">
        <v>18450</v>
      </c>
    </row>
    <row r="486" spans="1:4">
      <c r="A486" s="36">
        <v>7</v>
      </c>
      <c r="B486" s="73" t="s">
        <v>973</v>
      </c>
      <c r="C486" s="36">
        <v>2022</v>
      </c>
      <c r="D486" s="81">
        <v>1635</v>
      </c>
    </row>
    <row r="487" spans="1:4">
      <c r="A487" s="36">
        <v>8</v>
      </c>
      <c r="B487" s="73" t="s">
        <v>976</v>
      </c>
      <c r="C487" s="36">
        <v>2022</v>
      </c>
      <c r="D487" s="81">
        <v>7109.4</v>
      </c>
    </row>
    <row r="488" spans="1:4">
      <c r="A488" s="36">
        <v>9</v>
      </c>
      <c r="B488" s="73" t="s">
        <v>977</v>
      </c>
      <c r="C488" s="36">
        <v>2022</v>
      </c>
      <c r="D488" s="81">
        <v>1906.5</v>
      </c>
    </row>
    <row r="489" spans="1:4">
      <c r="A489" s="36">
        <v>10</v>
      </c>
      <c r="B489" s="73" t="s">
        <v>978</v>
      </c>
      <c r="C489" s="36">
        <v>2022</v>
      </c>
      <c r="D489" s="81">
        <v>1722</v>
      </c>
    </row>
    <row r="490" spans="1:4">
      <c r="A490" s="87">
        <v>11</v>
      </c>
      <c r="B490" s="73" t="s">
        <v>980</v>
      </c>
      <c r="C490" s="36">
        <v>2023</v>
      </c>
      <c r="D490" s="81">
        <v>10334.219999999999</v>
      </c>
    </row>
    <row r="491" spans="1:4">
      <c r="A491" s="87">
        <v>12</v>
      </c>
      <c r="B491" s="73" t="s">
        <v>981</v>
      </c>
      <c r="C491" s="36">
        <v>2023</v>
      </c>
      <c r="D491" s="81">
        <v>1635.9</v>
      </c>
    </row>
    <row r="492" spans="1:4">
      <c r="A492" s="87">
        <v>13</v>
      </c>
      <c r="B492" s="73" t="s">
        <v>984</v>
      </c>
      <c r="C492" s="36">
        <v>2023</v>
      </c>
      <c r="D492" s="81">
        <v>2838.96</v>
      </c>
    </row>
    <row r="493" spans="1:4">
      <c r="A493" s="87">
        <v>14</v>
      </c>
      <c r="B493" s="79" t="s">
        <v>1303</v>
      </c>
      <c r="C493" s="80">
        <v>2023</v>
      </c>
      <c r="D493" s="82">
        <v>4611.72</v>
      </c>
    </row>
    <row r="494" spans="1:4">
      <c r="A494" s="87">
        <v>15</v>
      </c>
      <c r="B494" s="73" t="s">
        <v>811</v>
      </c>
      <c r="C494" s="36">
        <v>2024</v>
      </c>
      <c r="D494" s="81">
        <v>2168.4699999999998</v>
      </c>
    </row>
    <row r="495" spans="1:4">
      <c r="A495" s="376" t="s">
        <v>9</v>
      </c>
      <c r="B495" s="377"/>
      <c r="C495" s="378"/>
      <c r="D495" s="169">
        <f>SUM(D480:D494)</f>
        <v>71860.17</v>
      </c>
    </row>
    <row r="496" spans="1:4">
      <c r="A496" s="375" t="s">
        <v>791</v>
      </c>
      <c r="B496" s="375"/>
      <c r="C496" s="375"/>
      <c r="D496" s="375"/>
    </row>
    <row r="497" spans="1:4">
      <c r="A497" s="36">
        <v>1</v>
      </c>
      <c r="B497" s="149" t="s">
        <v>597</v>
      </c>
      <c r="C497" s="152">
        <v>2020</v>
      </c>
      <c r="D497" s="155">
        <v>6912</v>
      </c>
    </row>
    <row r="498" spans="1:4">
      <c r="A498" s="36">
        <v>2</v>
      </c>
      <c r="B498" s="149" t="s">
        <v>598</v>
      </c>
      <c r="C498" s="152">
        <v>2021</v>
      </c>
      <c r="D498" s="155">
        <v>1008.6</v>
      </c>
    </row>
    <row r="499" spans="1:4">
      <c r="A499" s="36">
        <v>3</v>
      </c>
      <c r="B499" s="149" t="s">
        <v>599</v>
      </c>
      <c r="C499" s="152">
        <v>2022</v>
      </c>
      <c r="D499" s="155">
        <v>1162.18</v>
      </c>
    </row>
    <row r="500" spans="1:4">
      <c r="A500" s="36">
        <v>4</v>
      </c>
      <c r="B500" s="149" t="s">
        <v>600</v>
      </c>
      <c r="C500" s="152">
        <v>2022</v>
      </c>
      <c r="D500" s="155">
        <v>2806</v>
      </c>
    </row>
    <row r="501" spans="1:4">
      <c r="A501" s="36">
        <v>5</v>
      </c>
      <c r="B501" s="149" t="s">
        <v>601</v>
      </c>
      <c r="C501" s="152">
        <v>2022</v>
      </c>
      <c r="D501" s="155">
        <v>4797</v>
      </c>
    </row>
    <row r="502" spans="1:4">
      <c r="A502" s="36">
        <v>6</v>
      </c>
      <c r="B502" s="149" t="s">
        <v>602</v>
      </c>
      <c r="C502" s="152">
        <v>2022</v>
      </c>
      <c r="D502" s="155">
        <v>2337</v>
      </c>
    </row>
    <row r="503" spans="1:4">
      <c r="A503" s="36">
        <v>7</v>
      </c>
      <c r="B503" s="149" t="s">
        <v>603</v>
      </c>
      <c r="C503" s="152">
        <v>2022</v>
      </c>
      <c r="D503" s="155">
        <v>1476</v>
      </c>
    </row>
    <row r="504" spans="1:4">
      <c r="A504" s="36">
        <v>8</v>
      </c>
      <c r="B504" s="149" t="s">
        <v>604</v>
      </c>
      <c r="C504" s="152">
        <v>2022</v>
      </c>
      <c r="D504" s="155">
        <v>4870.8</v>
      </c>
    </row>
    <row r="505" spans="1:4">
      <c r="A505" s="36">
        <v>9</v>
      </c>
      <c r="B505" s="150" t="s">
        <v>878</v>
      </c>
      <c r="C505" s="153">
        <v>2023</v>
      </c>
      <c r="D505" s="156">
        <v>4200</v>
      </c>
    </row>
    <row r="506" spans="1:4">
      <c r="A506" s="36">
        <v>10</v>
      </c>
      <c r="B506" s="150" t="s">
        <v>251</v>
      </c>
      <c r="C506" s="153">
        <v>2023</v>
      </c>
      <c r="D506" s="156">
        <v>9800</v>
      </c>
    </row>
    <row r="507" spans="1:4">
      <c r="A507" s="36">
        <v>11</v>
      </c>
      <c r="B507" s="150" t="s">
        <v>956</v>
      </c>
      <c r="C507" s="153">
        <v>2023</v>
      </c>
      <c r="D507" s="156">
        <v>2129.9899999999998</v>
      </c>
    </row>
    <row r="508" spans="1:4">
      <c r="A508" s="36">
        <v>12</v>
      </c>
      <c r="B508" s="150" t="s">
        <v>251</v>
      </c>
      <c r="C508" s="153">
        <v>2023</v>
      </c>
      <c r="D508" s="157">
        <v>790</v>
      </c>
    </row>
    <row r="509" spans="1:4">
      <c r="A509" s="36">
        <v>13</v>
      </c>
      <c r="B509" s="248" t="s">
        <v>1432</v>
      </c>
      <c r="C509" s="249">
        <v>2022</v>
      </c>
      <c r="D509" s="258">
        <v>18450</v>
      </c>
    </row>
    <row r="510" spans="1:4">
      <c r="A510" s="313">
        <v>14</v>
      </c>
      <c r="B510" s="248" t="s">
        <v>1433</v>
      </c>
      <c r="C510" s="249">
        <v>2022</v>
      </c>
      <c r="D510" s="258">
        <v>7109.4</v>
      </c>
    </row>
    <row r="511" spans="1:4">
      <c r="A511" s="313">
        <v>15</v>
      </c>
      <c r="B511" s="248" t="s">
        <v>1434</v>
      </c>
      <c r="C511" s="249">
        <v>2022</v>
      </c>
      <c r="D511" s="258">
        <v>8350</v>
      </c>
    </row>
    <row r="512" spans="1:4">
      <c r="A512" s="313">
        <v>16</v>
      </c>
      <c r="B512" s="248" t="s">
        <v>359</v>
      </c>
      <c r="C512" s="249">
        <v>2024</v>
      </c>
      <c r="D512" s="258">
        <v>1250</v>
      </c>
    </row>
    <row r="513" spans="1:4">
      <c r="A513" s="376" t="s">
        <v>9</v>
      </c>
      <c r="B513" s="377"/>
      <c r="C513" s="378"/>
      <c r="D513" s="169">
        <f>SUM(D497:D512)</f>
        <v>77448.97</v>
      </c>
    </row>
    <row r="514" spans="1:4">
      <c r="A514" s="375" t="s">
        <v>792</v>
      </c>
      <c r="B514" s="375"/>
      <c r="C514" s="375"/>
      <c r="D514" s="375"/>
    </row>
    <row r="515" spans="1:4">
      <c r="A515" s="36">
        <v>1</v>
      </c>
      <c r="B515" s="73" t="s">
        <v>553</v>
      </c>
      <c r="C515" s="36">
        <v>2021</v>
      </c>
      <c r="D515" s="81">
        <v>449.99</v>
      </c>
    </row>
    <row r="516" spans="1:4">
      <c r="A516" s="87">
        <v>2</v>
      </c>
      <c r="B516" s="73" t="s">
        <v>1316</v>
      </c>
      <c r="C516" s="36"/>
      <c r="D516" s="81">
        <v>1080</v>
      </c>
    </row>
    <row r="517" spans="1:4">
      <c r="A517" s="87">
        <v>3</v>
      </c>
      <c r="B517" s="73" t="s">
        <v>1316</v>
      </c>
      <c r="C517" s="36"/>
      <c r="D517" s="81">
        <v>1080</v>
      </c>
    </row>
    <row r="518" spans="1:4">
      <c r="A518" s="376" t="s">
        <v>9</v>
      </c>
      <c r="B518" s="377"/>
      <c r="C518" s="378"/>
      <c r="D518" s="169">
        <f>SUM(D515:D517)</f>
        <v>2609.9899999999998</v>
      </c>
    </row>
    <row r="519" spans="1:4">
      <c r="A519" s="375" t="s">
        <v>829</v>
      </c>
      <c r="B519" s="375"/>
      <c r="C519" s="375"/>
      <c r="D519" s="375"/>
    </row>
    <row r="520" spans="1:4">
      <c r="A520" s="36">
        <v>1</v>
      </c>
      <c r="B520" s="73" t="s">
        <v>830</v>
      </c>
      <c r="C520" s="36">
        <v>2021</v>
      </c>
      <c r="D520" s="81">
        <v>5000</v>
      </c>
    </row>
    <row r="521" spans="1:4">
      <c r="A521" s="376" t="s">
        <v>9</v>
      </c>
      <c r="B521" s="377"/>
      <c r="C521" s="378"/>
      <c r="D521" s="169">
        <f>SUM(D520)</f>
        <v>5000</v>
      </c>
    </row>
    <row r="522" spans="1:4">
      <c r="A522" s="314"/>
      <c r="B522" s="6"/>
      <c r="C522" s="315"/>
      <c r="D522" s="170"/>
    </row>
    <row r="523" spans="1:4">
      <c r="A523" s="380" t="s">
        <v>1</v>
      </c>
      <c r="B523" s="380"/>
      <c r="C523" s="380"/>
      <c r="D523" s="380"/>
    </row>
    <row r="524" spans="1:4" ht="25.5">
      <c r="A524" s="1" t="s">
        <v>10</v>
      </c>
      <c r="B524" s="1" t="s">
        <v>11</v>
      </c>
      <c r="C524" s="1" t="s">
        <v>12</v>
      </c>
      <c r="D524" s="99" t="s">
        <v>13</v>
      </c>
    </row>
    <row r="525" spans="1:4">
      <c r="A525" s="375" t="s">
        <v>86</v>
      </c>
      <c r="B525" s="375"/>
      <c r="C525" s="375"/>
      <c r="D525" s="375"/>
    </row>
    <row r="526" spans="1:4" s="324" customFormat="1">
      <c r="A526" s="36">
        <v>1</v>
      </c>
      <c r="B526" s="302" t="s">
        <v>739</v>
      </c>
      <c r="C526" s="175">
        <v>2020</v>
      </c>
      <c r="D526" s="323">
        <v>3500</v>
      </c>
    </row>
    <row r="527" spans="1:4" s="324" customFormat="1">
      <c r="A527" s="36">
        <v>2</v>
      </c>
      <c r="B527" s="321" t="s">
        <v>740</v>
      </c>
      <c r="C527" s="306">
        <v>2020</v>
      </c>
      <c r="D527" s="325">
        <v>319.98</v>
      </c>
    </row>
    <row r="528" spans="1:4" s="324" customFormat="1">
      <c r="A528" s="36">
        <v>3</v>
      </c>
      <c r="B528" s="321" t="s">
        <v>740</v>
      </c>
      <c r="C528" s="306">
        <v>2020</v>
      </c>
      <c r="D528" s="325">
        <v>320</v>
      </c>
    </row>
    <row r="529" spans="1:4" s="324" customFormat="1">
      <c r="A529" s="36">
        <v>4</v>
      </c>
      <c r="B529" s="321" t="s">
        <v>740</v>
      </c>
      <c r="C529" s="306">
        <v>2020</v>
      </c>
      <c r="D529" s="325">
        <v>320</v>
      </c>
    </row>
    <row r="530" spans="1:4" s="324" customFormat="1">
      <c r="A530" s="36">
        <v>5</v>
      </c>
      <c r="B530" s="321" t="s">
        <v>740</v>
      </c>
      <c r="C530" s="306">
        <v>2020</v>
      </c>
      <c r="D530" s="325">
        <v>320</v>
      </c>
    </row>
    <row r="531" spans="1:4" s="324" customFormat="1">
      <c r="A531" s="36">
        <v>6</v>
      </c>
      <c r="B531" s="321" t="s">
        <v>740</v>
      </c>
      <c r="C531" s="306">
        <v>2020</v>
      </c>
      <c r="D531" s="325">
        <v>320</v>
      </c>
    </row>
    <row r="532" spans="1:4" s="324" customFormat="1">
      <c r="A532" s="36">
        <v>7</v>
      </c>
      <c r="B532" s="321" t="s">
        <v>740</v>
      </c>
      <c r="C532" s="306">
        <v>2020</v>
      </c>
      <c r="D532" s="325">
        <v>320</v>
      </c>
    </row>
    <row r="533" spans="1:4" s="324" customFormat="1">
      <c r="A533" s="36">
        <v>8</v>
      </c>
      <c r="B533" s="321" t="s">
        <v>741</v>
      </c>
      <c r="C533" s="306" t="s">
        <v>742</v>
      </c>
      <c r="D533" s="325">
        <v>3499</v>
      </c>
    </row>
    <row r="534" spans="1:4" s="324" customFormat="1">
      <c r="A534" s="36">
        <v>9</v>
      </c>
      <c r="B534" s="321" t="s">
        <v>743</v>
      </c>
      <c r="C534" s="306" t="s">
        <v>744</v>
      </c>
      <c r="D534" s="325">
        <v>3499</v>
      </c>
    </row>
    <row r="535" spans="1:4" s="324" customFormat="1">
      <c r="A535" s="36">
        <v>10</v>
      </c>
      <c r="B535" s="321" t="s">
        <v>745</v>
      </c>
      <c r="C535" s="306">
        <v>2020</v>
      </c>
      <c r="D535" s="325">
        <v>160</v>
      </c>
    </row>
    <row r="536" spans="1:4" s="324" customFormat="1">
      <c r="A536" s="36">
        <v>11</v>
      </c>
      <c r="B536" s="321" t="s">
        <v>745</v>
      </c>
      <c r="C536" s="306">
        <v>2020</v>
      </c>
      <c r="D536" s="325">
        <v>160</v>
      </c>
    </row>
    <row r="537" spans="1:4" s="324" customFormat="1">
      <c r="A537" s="36">
        <v>12</v>
      </c>
      <c r="B537" s="321" t="s">
        <v>745</v>
      </c>
      <c r="C537" s="306">
        <v>2020</v>
      </c>
      <c r="D537" s="325">
        <v>160</v>
      </c>
    </row>
    <row r="538" spans="1:4" s="324" customFormat="1">
      <c r="A538" s="36">
        <v>13</v>
      </c>
      <c r="B538" s="321" t="s">
        <v>745</v>
      </c>
      <c r="C538" s="306">
        <v>2020</v>
      </c>
      <c r="D538" s="325">
        <v>160</v>
      </c>
    </row>
    <row r="539" spans="1:4" s="324" customFormat="1">
      <c r="A539" s="36">
        <v>14</v>
      </c>
      <c r="B539" s="321" t="s">
        <v>746</v>
      </c>
      <c r="C539" s="306">
        <v>2020</v>
      </c>
      <c r="D539" s="325">
        <v>894.6</v>
      </c>
    </row>
    <row r="540" spans="1:4" s="324" customFormat="1">
      <c r="A540" s="36">
        <v>15</v>
      </c>
      <c r="B540" s="321" t="s">
        <v>747</v>
      </c>
      <c r="C540" s="306">
        <v>2020</v>
      </c>
      <c r="D540" s="325">
        <v>3148</v>
      </c>
    </row>
    <row r="541" spans="1:4" s="324" customFormat="1">
      <c r="A541" s="36">
        <v>16</v>
      </c>
      <c r="B541" s="322" t="s">
        <v>748</v>
      </c>
      <c r="C541" s="309">
        <v>2020</v>
      </c>
      <c r="D541" s="326">
        <v>2900</v>
      </c>
    </row>
    <row r="542" spans="1:4" s="324" customFormat="1">
      <c r="A542" s="36">
        <v>17</v>
      </c>
      <c r="B542" s="322" t="s">
        <v>749</v>
      </c>
      <c r="C542" s="309">
        <v>2020</v>
      </c>
      <c r="D542" s="326">
        <v>3640</v>
      </c>
    </row>
    <row r="543" spans="1:4" s="324" customFormat="1">
      <c r="A543" s="36">
        <v>18</v>
      </c>
      <c r="B543" s="322" t="s">
        <v>746</v>
      </c>
      <c r="C543" s="309">
        <v>2021</v>
      </c>
      <c r="D543" s="326">
        <v>599</v>
      </c>
    </row>
    <row r="544" spans="1:4" s="324" customFormat="1">
      <c r="A544" s="36">
        <v>19</v>
      </c>
      <c r="B544" s="322" t="s">
        <v>750</v>
      </c>
      <c r="C544" s="309">
        <v>2021</v>
      </c>
      <c r="D544" s="326">
        <v>599</v>
      </c>
    </row>
    <row r="545" spans="1:4" s="324" customFormat="1">
      <c r="A545" s="36">
        <v>20</v>
      </c>
      <c r="B545" s="322" t="s">
        <v>751</v>
      </c>
      <c r="C545" s="309">
        <v>2021</v>
      </c>
      <c r="D545" s="326">
        <v>310</v>
      </c>
    </row>
    <row r="546" spans="1:4" s="324" customFormat="1">
      <c r="A546" s="36">
        <v>21</v>
      </c>
      <c r="B546" s="322" t="s">
        <v>752</v>
      </c>
      <c r="C546" s="309">
        <v>2021</v>
      </c>
      <c r="D546" s="326">
        <v>999</v>
      </c>
    </row>
    <row r="547" spans="1:4" s="324" customFormat="1">
      <c r="A547" s="36">
        <v>22</v>
      </c>
      <c r="B547" s="322" t="s">
        <v>753</v>
      </c>
      <c r="C547" s="309">
        <v>2021</v>
      </c>
      <c r="D547" s="326">
        <v>549.99</v>
      </c>
    </row>
    <row r="548" spans="1:4" s="324" customFormat="1">
      <c r="A548" s="36">
        <v>23</v>
      </c>
      <c r="B548" s="322" t="s">
        <v>754</v>
      </c>
      <c r="C548" s="309">
        <v>2021</v>
      </c>
      <c r="D548" s="326">
        <v>210</v>
      </c>
    </row>
    <row r="549" spans="1:4" s="324" customFormat="1">
      <c r="A549" s="36">
        <v>24</v>
      </c>
      <c r="B549" s="322" t="s">
        <v>755</v>
      </c>
      <c r="C549" s="309">
        <v>2021</v>
      </c>
      <c r="D549" s="326">
        <v>1049</v>
      </c>
    </row>
    <row r="550" spans="1:4" s="324" customFormat="1">
      <c r="A550" s="36">
        <v>25</v>
      </c>
      <c r="B550" s="134" t="s">
        <v>756</v>
      </c>
      <c r="C550" s="94">
        <v>2021</v>
      </c>
      <c r="D550" s="244">
        <v>5400</v>
      </c>
    </row>
    <row r="551" spans="1:4" s="324" customFormat="1">
      <c r="A551" s="36">
        <v>26</v>
      </c>
      <c r="B551" s="134" t="s">
        <v>757</v>
      </c>
      <c r="C551" s="94" t="s">
        <v>726</v>
      </c>
      <c r="D551" s="244">
        <v>3900</v>
      </c>
    </row>
    <row r="552" spans="1:4" s="324" customFormat="1">
      <c r="A552" s="36">
        <v>27</v>
      </c>
      <c r="B552" s="134" t="s">
        <v>758</v>
      </c>
      <c r="C552" s="94" t="s">
        <v>726</v>
      </c>
      <c r="D552" s="244">
        <v>6160</v>
      </c>
    </row>
    <row r="553" spans="1:4" s="324" customFormat="1">
      <c r="A553" s="36">
        <v>28</v>
      </c>
      <c r="B553" s="134" t="s">
        <v>759</v>
      </c>
      <c r="C553" s="94" t="s">
        <v>726</v>
      </c>
      <c r="D553" s="327">
        <v>2100</v>
      </c>
    </row>
    <row r="554" spans="1:4" s="324" customFormat="1">
      <c r="A554" s="36">
        <v>29</v>
      </c>
      <c r="B554" s="134" t="s">
        <v>760</v>
      </c>
      <c r="C554" s="94">
        <v>2021</v>
      </c>
      <c r="D554" s="327">
        <v>2500</v>
      </c>
    </row>
    <row r="555" spans="1:4" s="324" customFormat="1">
      <c r="A555" s="36">
        <v>30</v>
      </c>
      <c r="B555" s="134" t="s">
        <v>761</v>
      </c>
      <c r="C555" s="94">
        <v>2021</v>
      </c>
      <c r="D555" s="327">
        <v>599</v>
      </c>
    </row>
    <row r="556" spans="1:4" s="324" customFormat="1">
      <c r="A556" s="36">
        <v>31</v>
      </c>
      <c r="B556" s="134" t="s">
        <v>762</v>
      </c>
      <c r="C556" s="94">
        <v>2021</v>
      </c>
      <c r="D556" s="327">
        <v>189.99</v>
      </c>
    </row>
    <row r="557" spans="1:4" s="324" customFormat="1">
      <c r="A557" s="36">
        <v>32</v>
      </c>
      <c r="B557" s="134" t="s">
        <v>762</v>
      </c>
      <c r="C557" s="94">
        <v>2021</v>
      </c>
      <c r="D557" s="327">
        <v>189.99</v>
      </c>
    </row>
    <row r="558" spans="1:4" s="324" customFormat="1">
      <c r="A558" s="36">
        <v>33</v>
      </c>
      <c r="B558" s="134" t="s">
        <v>762</v>
      </c>
      <c r="C558" s="94">
        <v>2021</v>
      </c>
      <c r="D558" s="327">
        <v>189.99</v>
      </c>
    </row>
    <row r="559" spans="1:4" s="324" customFormat="1">
      <c r="A559" s="36">
        <v>34</v>
      </c>
      <c r="B559" s="303" t="s">
        <v>762</v>
      </c>
      <c r="C559" s="176">
        <v>2021</v>
      </c>
      <c r="D559" s="328">
        <v>189.99</v>
      </c>
    </row>
    <row r="560" spans="1:4" s="324" customFormat="1">
      <c r="A560" s="36">
        <v>35</v>
      </c>
      <c r="B560" s="134" t="s">
        <v>760</v>
      </c>
      <c r="C560" s="94">
        <v>2021</v>
      </c>
      <c r="D560" s="327">
        <v>2500</v>
      </c>
    </row>
    <row r="561" spans="1:4" s="324" customFormat="1">
      <c r="A561" s="36">
        <v>36</v>
      </c>
      <c r="B561" s="134" t="s">
        <v>1029</v>
      </c>
      <c r="C561" s="94" t="s">
        <v>1030</v>
      </c>
      <c r="D561" s="244">
        <v>1800</v>
      </c>
    </row>
    <row r="562" spans="1:4" s="324" customFormat="1">
      <c r="A562" s="36">
        <v>37</v>
      </c>
      <c r="B562" s="134" t="s">
        <v>1031</v>
      </c>
      <c r="C562" s="94">
        <v>2023</v>
      </c>
      <c r="D562" s="244">
        <v>1107</v>
      </c>
    </row>
    <row r="563" spans="1:4" s="324" customFormat="1">
      <c r="A563" s="36">
        <v>38</v>
      </c>
      <c r="B563" s="134" t="s">
        <v>1032</v>
      </c>
      <c r="C563" s="94">
        <v>2023</v>
      </c>
      <c r="D563" s="244">
        <v>1217.7</v>
      </c>
    </row>
    <row r="564" spans="1:4" s="324" customFormat="1">
      <c r="A564" s="36">
        <v>39</v>
      </c>
      <c r="B564" s="134" t="s">
        <v>1032</v>
      </c>
      <c r="C564" s="94">
        <v>2023</v>
      </c>
      <c r="D564" s="244">
        <v>1217.7</v>
      </c>
    </row>
    <row r="565" spans="1:4" s="324" customFormat="1">
      <c r="A565" s="36">
        <v>40</v>
      </c>
      <c r="B565" s="134" t="s">
        <v>1032</v>
      </c>
      <c r="C565" s="94">
        <v>2023</v>
      </c>
      <c r="D565" s="244">
        <v>1217.7</v>
      </c>
    </row>
    <row r="566" spans="1:4" s="324" customFormat="1">
      <c r="A566" s="36">
        <v>41</v>
      </c>
      <c r="B566" s="134" t="s">
        <v>1033</v>
      </c>
      <c r="C566" s="94">
        <v>2023</v>
      </c>
      <c r="D566" s="244">
        <v>1745.37</v>
      </c>
    </row>
    <row r="567" spans="1:4" s="324" customFormat="1">
      <c r="A567" s="36">
        <v>42</v>
      </c>
      <c r="B567" s="134" t="s">
        <v>1033</v>
      </c>
      <c r="C567" s="94">
        <v>2023</v>
      </c>
      <c r="D567" s="244">
        <v>1745.37</v>
      </c>
    </row>
    <row r="568" spans="1:4" s="324" customFormat="1">
      <c r="A568" s="36">
        <v>43</v>
      </c>
      <c r="B568" s="134" t="s">
        <v>1033</v>
      </c>
      <c r="C568" s="94">
        <v>2023</v>
      </c>
      <c r="D568" s="244">
        <v>1745.37</v>
      </c>
    </row>
    <row r="569" spans="1:4" s="324" customFormat="1">
      <c r="A569" s="36">
        <v>44</v>
      </c>
      <c r="B569" s="134" t="s">
        <v>1033</v>
      </c>
      <c r="C569" s="94">
        <v>2023</v>
      </c>
      <c r="D569" s="244">
        <v>1745.37</v>
      </c>
    </row>
    <row r="570" spans="1:4" s="324" customFormat="1">
      <c r="A570" s="36">
        <v>45</v>
      </c>
      <c r="B570" s="134" t="s">
        <v>1033</v>
      </c>
      <c r="C570" s="94">
        <v>2023</v>
      </c>
      <c r="D570" s="244">
        <v>1745.37</v>
      </c>
    </row>
    <row r="571" spans="1:4" s="324" customFormat="1">
      <c r="A571" s="36">
        <v>46</v>
      </c>
      <c r="B571" s="134" t="s">
        <v>1034</v>
      </c>
      <c r="C571" s="94">
        <v>2023</v>
      </c>
      <c r="D571" s="244">
        <v>430</v>
      </c>
    </row>
    <row r="572" spans="1:4" s="324" customFormat="1">
      <c r="A572" s="36">
        <v>47</v>
      </c>
      <c r="B572" s="134" t="s">
        <v>1035</v>
      </c>
      <c r="C572" s="94">
        <v>2023</v>
      </c>
      <c r="D572" s="244">
        <v>260</v>
      </c>
    </row>
    <row r="573" spans="1:4" s="324" customFormat="1">
      <c r="A573" s="36">
        <v>48</v>
      </c>
      <c r="B573" s="134" t="s">
        <v>1563</v>
      </c>
      <c r="C573" s="94">
        <v>2024</v>
      </c>
      <c r="D573" s="327" t="s">
        <v>1564</v>
      </c>
    </row>
    <row r="574" spans="1:4" s="324" customFormat="1">
      <c r="A574" s="36">
        <v>49</v>
      </c>
      <c r="B574" s="134" t="s">
        <v>1563</v>
      </c>
      <c r="C574" s="94">
        <v>2024</v>
      </c>
      <c r="D574" s="327" t="s">
        <v>1564</v>
      </c>
    </row>
    <row r="575" spans="1:4" s="324" customFormat="1">
      <c r="A575" s="36">
        <v>50</v>
      </c>
      <c r="B575" s="134" t="s">
        <v>1565</v>
      </c>
      <c r="C575" s="94" t="s">
        <v>1566</v>
      </c>
      <c r="D575" s="327" t="s">
        <v>1567</v>
      </c>
    </row>
    <row r="576" spans="1:4" s="324" customFormat="1">
      <c r="A576" s="36">
        <v>51</v>
      </c>
      <c r="B576" s="134" t="s">
        <v>1565</v>
      </c>
      <c r="C576" s="94" t="s">
        <v>1568</v>
      </c>
      <c r="D576" s="327" t="s">
        <v>1567</v>
      </c>
    </row>
    <row r="577" spans="1:4">
      <c r="A577" s="376" t="s">
        <v>9</v>
      </c>
      <c r="B577" s="377"/>
      <c r="C577" s="378"/>
      <c r="D577" s="165">
        <f>SUM(D526:D576)</f>
        <v>67852.479999999996</v>
      </c>
    </row>
    <row r="578" spans="1:4" ht="13.5" customHeight="1">
      <c r="A578" s="375" t="s">
        <v>146</v>
      </c>
      <c r="B578" s="375"/>
      <c r="C578" s="375"/>
      <c r="D578" s="375"/>
    </row>
    <row r="579" spans="1:4">
      <c r="A579" s="36">
        <v>1</v>
      </c>
      <c r="B579" s="61" t="s">
        <v>198</v>
      </c>
      <c r="C579" s="46">
        <v>2020</v>
      </c>
      <c r="D579" s="81">
        <v>4000</v>
      </c>
    </row>
    <row r="580" spans="1:4">
      <c r="A580" s="36">
        <v>2</v>
      </c>
      <c r="B580" s="61" t="s">
        <v>199</v>
      </c>
      <c r="C580" s="46">
        <v>2020</v>
      </c>
      <c r="D580" s="81">
        <v>3573.4</v>
      </c>
    </row>
    <row r="581" spans="1:4">
      <c r="A581" s="36">
        <v>3</v>
      </c>
      <c r="B581" s="61" t="s">
        <v>199</v>
      </c>
      <c r="C581" s="46">
        <v>2020</v>
      </c>
      <c r="D581" s="81">
        <v>3573.37</v>
      </c>
    </row>
    <row r="582" spans="1:4">
      <c r="A582" s="36">
        <v>4</v>
      </c>
      <c r="B582" s="61" t="s">
        <v>200</v>
      </c>
      <c r="C582" s="46">
        <v>2020</v>
      </c>
      <c r="D582" s="81">
        <v>2300</v>
      </c>
    </row>
    <row r="583" spans="1:4">
      <c r="A583" s="36">
        <v>5</v>
      </c>
      <c r="B583" s="61" t="s">
        <v>201</v>
      </c>
      <c r="C583" s="46">
        <v>2020</v>
      </c>
      <c r="D583" s="81">
        <v>3900</v>
      </c>
    </row>
    <row r="584" spans="1:4">
      <c r="A584" s="36">
        <v>6</v>
      </c>
      <c r="B584" s="61" t="s">
        <v>202</v>
      </c>
      <c r="C584" s="46">
        <v>2020</v>
      </c>
      <c r="D584" s="81">
        <v>2400</v>
      </c>
    </row>
    <row r="585" spans="1:4">
      <c r="A585" s="36">
        <v>7</v>
      </c>
      <c r="B585" s="61" t="s">
        <v>203</v>
      </c>
      <c r="C585" s="46">
        <v>2020</v>
      </c>
      <c r="D585" s="81">
        <v>5300</v>
      </c>
    </row>
    <row r="586" spans="1:4" ht="13.5" customHeight="1">
      <c r="A586" s="376" t="s">
        <v>9</v>
      </c>
      <c r="B586" s="377"/>
      <c r="C586" s="378"/>
      <c r="D586" s="167">
        <f>SUM(D579:D585)</f>
        <v>25046.77</v>
      </c>
    </row>
    <row r="587" spans="1:4" ht="13.5" customHeight="1">
      <c r="A587" s="375" t="s">
        <v>149</v>
      </c>
      <c r="B587" s="375"/>
      <c r="C587" s="375"/>
      <c r="D587" s="375"/>
    </row>
    <row r="588" spans="1:4" ht="13.5" customHeight="1">
      <c r="A588" s="36">
        <v>1</v>
      </c>
      <c r="B588" s="143" t="s">
        <v>223</v>
      </c>
      <c r="C588" s="94">
        <v>2020</v>
      </c>
      <c r="D588" s="244">
        <v>10720</v>
      </c>
    </row>
    <row r="589" spans="1:4" ht="13.5" customHeight="1">
      <c r="A589" s="36">
        <v>2</v>
      </c>
      <c r="B589" s="73" t="s">
        <v>224</v>
      </c>
      <c r="C589" s="94">
        <v>2020</v>
      </c>
      <c r="D589" s="244">
        <v>191.28</v>
      </c>
    </row>
    <row r="590" spans="1:4" ht="13.5" customHeight="1">
      <c r="A590" s="36">
        <v>3</v>
      </c>
      <c r="B590" s="73" t="s">
        <v>225</v>
      </c>
      <c r="C590" s="94">
        <v>2020</v>
      </c>
      <c r="D590" s="244">
        <v>390.54</v>
      </c>
    </row>
    <row r="591" spans="1:4" ht="13.5" customHeight="1">
      <c r="A591" s="36">
        <v>4</v>
      </c>
      <c r="B591" s="73" t="s">
        <v>226</v>
      </c>
      <c r="C591" s="94">
        <v>2020</v>
      </c>
      <c r="D591" s="244">
        <v>127.53</v>
      </c>
    </row>
    <row r="592" spans="1:4" ht="13.5" customHeight="1">
      <c r="A592" s="36">
        <v>5</v>
      </c>
      <c r="B592" s="73" t="s">
        <v>227</v>
      </c>
      <c r="C592" s="94">
        <v>2020</v>
      </c>
      <c r="D592" s="244">
        <v>3594.06</v>
      </c>
    </row>
    <row r="593" spans="1:4" ht="13.5" customHeight="1">
      <c r="A593" s="36">
        <v>6</v>
      </c>
      <c r="B593" s="73" t="s">
        <v>228</v>
      </c>
      <c r="C593" s="94">
        <v>2020</v>
      </c>
      <c r="D593" s="244">
        <v>6247.17</v>
      </c>
    </row>
    <row r="594" spans="1:4" ht="13.5" customHeight="1">
      <c r="A594" s="36">
        <v>7</v>
      </c>
      <c r="B594" s="73" t="s">
        <v>229</v>
      </c>
      <c r="C594" s="94">
        <v>2020</v>
      </c>
      <c r="D594" s="244">
        <v>1586.7</v>
      </c>
    </row>
    <row r="595" spans="1:4" ht="17.25" customHeight="1">
      <c r="A595" s="36">
        <v>8</v>
      </c>
      <c r="B595" s="73" t="s">
        <v>230</v>
      </c>
      <c r="C595" s="94">
        <v>2020</v>
      </c>
      <c r="D595" s="244">
        <v>3009.96</v>
      </c>
    </row>
    <row r="596" spans="1:4" ht="17.25" customHeight="1">
      <c r="A596" s="36">
        <v>9</v>
      </c>
      <c r="B596" s="73" t="s">
        <v>231</v>
      </c>
      <c r="C596" s="94">
        <v>2020</v>
      </c>
      <c r="D596" s="244">
        <v>4734.72</v>
      </c>
    </row>
    <row r="597" spans="1:4" ht="17.25" customHeight="1">
      <c r="A597" s="36">
        <v>10</v>
      </c>
      <c r="B597" s="73" t="s">
        <v>232</v>
      </c>
      <c r="C597" s="94">
        <v>2020</v>
      </c>
      <c r="D597" s="244">
        <v>2527.1999999999998</v>
      </c>
    </row>
    <row r="598" spans="1:4" ht="17.25" customHeight="1">
      <c r="A598" s="36">
        <v>11</v>
      </c>
      <c r="B598" s="73" t="s">
        <v>233</v>
      </c>
      <c r="C598" s="94">
        <v>2020</v>
      </c>
      <c r="D598" s="244">
        <v>3400</v>
      </c>
    </row>
    <row r="599" spans="1:4" ht="17.25" customHeight="1">
      <c r="A599" s="36">
        <v>12</v>
      </c>
      <c r="B599" s="73" t="s">
        <v>234</v>
      </c>
      <c r="C599" s="94">
        <v>2020</v>
      </c>
      <c r="D599" s="244">
        <v>3350</v>
      </c>
    </row>
    <row r="600" spans="1:4" ht="17.25" customHeight="1">
      <c r="A600" s="36">
        <v>13</v>
      </c>
      <c r="B600" s="73" t="s">
        <v>235</v>
      </c>
      <c r="C600" s="94">
        <v>2020</v>
      </c>
      <c r="D600" s="244">
        <v>400</v>
      </c>
    </row>
    <row r="601" spans="1:4" ht="17.25" customHeight="1">
      <c r="A601" s="36">
        <v>14</v>
      </c>
      <c r="B601" s="73" t="s">
        <v>236</v>
      </c>
      <c r="C601" s="94">
        <v>2020</v>
      </c>
      <c r="D601" s="244">
        <v>2505</v>
      </c>
    </row>
    <row r="602" spans="1:4" ht="17.25" customHeight="1">
      <c r="A602" s="36">
        <v>15</v>
      </c>
      <c r="B602" s="73" t="s">
        <v>237</v>
      </c>
      <c r="C602" s="94">
        <v>2020</v>
      </c>
      <c r="D602" s="244">
        <v>2995</v>
      </c>
    </row>
    <row r="603" spans="1:4" ht="13.5" customHeight="1">
      <c r="A603" s="376" t="s">
        <v>9</v>
      </c>
      <c r="B603" s="377"/>
      <c r="C603" s="378"/>
      <c r="D603" s="167">
        <f>SUM(D588:D602)</f>
        <v>45779.16</v>
      </c>
    </row>
    <row r="604" spans="1:4" ht="13.5" customHeight="1">
      <c r="A604" s="375" t="s">
        <v>150</v>
      </c>
      <c r="B604" s="375"/>
      <c r="C604" s="375"/>
      <c r="D604" s="375"/>
    </row>
    <row r="605" spans="1:4" ht="13.5" customHeight="1">
      <c r="A605" s="36">
        <v>1</v>
      </c>
      <c r="B605" s="248" t="s">
        <v>253</v>
      </c>
      <c r="C605" s="249">
        <v>2021</v>
      </c>
      <c r="D605" s="250">
        <v>4340</v>
      </c>
    </row>
    <row r="606" spans="1:4" ht="13.5" customHeight="1">
      <c r="A606" s="36">
        <v>2</v>
      </c>
      <c r="B606" s="248" t="s">
        <v>846</v>
      </c>
      <c r="C606" s="249">
        <v>2022</v>
      </c>
      <c r="D606" s="250">
        <v>2873</v>
      </c>
    </row>
    <row r="607" spans="1:4" ht="13.5" customHeight="1">
      <c r="A607" s="36">
        <v>3</v>
      </c>
      <c r="B607" s="248" t="s">
        <v>847</v>
      </c>
      <c r="C607" s="249">
        <v>2023</v>
      </c>
      <c r="D607" s="250">
        <v>7378.4</v>
      </c>
    </row>
    <row r="608" spans="1:4" ht="13.5" customHeight="1">
      <c r="A608" s="36">
        <v>4</v>
      </c>
      <c r="B608" s="248" t="s">
        <v>848</v>
      </c>
      <c r="C608" s="249">
        <v>2023</v>
      </c>
      <c r="D608" s="250">
        <v>2337</v>
      </c>
    </row>
    <row r="609" spans="1:4" ht="12.75" customHeight="1">
      <c r="A609" s="376" t="s">
        <v>9</v>
      </c>
      <c r="B609" s="377"/>
      <c r="C609" s="378"/>
      <c r="D609" s="167">
        <f>SUM(D605:D608)</f>
        <v>16928.400000000001</v>
      </c>
    </row>
    <row r="610" spans="1:4" ht="12.75" customHeight="1">
      <c r="A610" s="375" t="s">
        <v>151</v>
      </c>
      <c r="B610" s="375"/>
      <c r="C610" s="375"/>
      <c r="D610" s="375"/>
    </row>
    <row r="611" spans="1:4">
      <c r="A611" s="36">
        <v>1</v>
      </c>
      <c r="B611" s="248" t="s">
        <v>360</v>
      </c>
      <c r="C611" s="249">
        <v>2020</v>
      </c>
      <c r="D611" s="250">
        <v>11623.5</v>
      </c>
    </row>
    <row r="612" spans="1:4">
      <c r="A612" s="36">
        <v>2</v>
      </c>
      <c r="B612" s="248" t="s">
        <v>361</v>
      </c>
      <c r="C612" s="249">
        <v>2020</v>
      </c>
      <c r="D612" s="250">
        <v>2409.5100000000002</v>
      </c>
    </row>
    <row r="613" spans="1:4">
      <c r="A613" s="36">
        <v>3</v>
      </c>
      <c r="B613" s="248" t="s">
        <v>358</v>
      </c>
      <c r="C613" s="249">
        <v>2020</v>
      </c>
      <c r="D613" s="250">
        <v>895.39</v>
      </c>
    </row>
    <row r="614" spans="1:4">
      <c r="A614" s="36">
        <v>4</v>
      </c>
      <c r="B614" s="248" t="s">
        <v>362</v>
      </c>
      <c r="C614" s="249">
        <v>2020</v>
      </c>
      <c r="D614" s="250">
        <v>1230</v>
      </c>
    </row>
    <row r="615" spans="1:4">
      <c r="A615" s="36">
        <v>5</v>
      </c>
      <c r="B615" s="248" t="s">
        <v>363</v>
      </c>
      <c r="C615" s="249">
        <v>2020</v>
      </c>
      <c r="D615" s="250">
        <v>11758.8</v>
      </c>
    </row>
    <row r="616" spans="1:4">
      <c r="A616" s="36">
        <v>6</v>
      </c>
      <c r="B616" s="248" t="s">
        <v>364</v>
      </c>
      <c r="C616" s="249">
        <v>2020</v>
      </c>
      <c r="D616" s="250">
        <v>950</v>
      </c>
    </row>
    <row r="617" spans="1:4">
      <c r="A617" s="36">
        <v>7</v>
      </c>
      <c r="B617" s="248" t="s">
        <v>365</v>
      </c>
      <c r="C617" s="249">
        <v>2020</v>
      </c>
      <c r="D617" s="250">
        <v>17500</v>
      </c>
    </row>
    <row r="618" spans="1:4">
      <c r="A618" s="36">
        <v>8</v>
      </c>
      <c r="B618" s="248" t="s">
        <v>361</v>
      </c>
      <c r="C618" s="249">
        <v>2021</v>
      </c>
      <c r="D618" s="250">
        <v>3099</v>
      </c>
    </row>
    <row r="619" spans="1:4">
      <c r="A619" s="36">
        <v>9</v>
      </c>
      <c r="B619" s="248" t="s">
        <v>366</v>
      </c>
      <c r="C619" s="249">
        <v>2021</v>
      </c>
      <c r="D619" s="250">
        <v>20405.7</v>
      </c>
    </row>
    <row r="620" spans="1:4">
      <c r="A620" s="36">
        <v>10</v>
      </c>
      <c r="B620" s="248" t="s">
        <v>367</v>
      </c>
      <c r="C620" s="249">
        <v>2021</v>
      </c>
      <c r="D620" s="250">
        <v>1292.2</v>
      </c>
    </row>
    <row r="621" spans="1:4">
      <c r="A621" s="36">
        <v>11</v>
      </c>
      <c r="B621" s="248" t="s">
        <v>368</v>
      </c>
      <c r="C621" s="249">
        <v>2021</v>
      </c>
      <c r="D621" s="250">
        <v>999</v>
      </c>
    </row>
    <row r="622" spans="1:4">
      <c r="A622" s="36">
        <v>12</v>
      </c>
      <c r="B622" s="248" t="s">
        <v>369</v>
      </c>
      <c r="C622" s="249">
        <v>2021</v>
      </c>
      <c r="D622" s="250">
        <v>1265.5</v>
      </c>
    </row>
    <row r="623" spans="1:4">
      <c r="A623" s="36">
        <v>13</v>
      </c>
      <c r="B623" s="248" t="s">
        <v>370</v>
      </c>
      <c r="C623" s="249">
        <v>2021</v>
      </c>
      <c r="D623" s="250">
        <v>1699</v>
      </c>
    </row>
    <row r="624" spans="1:4">
      <c r="A624" s="36">
        <v>14</v>
      </c>
      <c r="B624" s="248" t="s">
        <v>371</v>
      </c>
      <c r="C624" s="249">
        <v>2021</v>
      </c>
      <c r="D624" s="250">
        <v>282.89999999999998</v>
      </c>
    </row>
    <row r="625" spans="1:4">
      <c r="A625" s="36">
        <v>15</v>
      </c>
      <c r="B625" s="248" t="s">
        <v>361</v>
      </c>
      <c r="C625" s="249">
        <v>2021</v>
      </c>
      <c r="D625" s="250">
        <v>2699</v>
      </c>
    </row>
    <row r="626" spans="1:4">
      <c r="A626" s="36">
        <v>16</v>
      </c>
      <c r="B626" s="248" t="s">
        <v>372</v>
      </c>
      <c r="C626" s="249">
        <v>2022</v>
      </c>
      <c r="D626" s="250">
        <v>3677.9</v>
      </c>
    </row>
    <row r="627" spans="1:4">
      <c r="A627" s="36">
        <v>17</v>
      </c>
      <c r="B627" s="248" t="s">
        <v>358</v>
      </c>
      <c r="C627" s="249">
        <v>2022</v>
      </c>
      <c r="D627" s="250">
        <v>1373.9</v>
      </c>
    </row>
    <row r="628" spans="1:4">
      <c r="A628" s="36">
        <v>18</v>
      </c>
      <c r="B628" s="248" t="s">
        <v>361</v>
      </c>
      <c r="C628" s="249">
        <v>2022</v>
      </c>
      <c r="D628" s="250">
        <v>3199</v>
      </c>
    </row>
    <row r="629" spans="1:4">
      <c r="A629" s="36">
        <v>19</v>
      </c>
      <c r="B629" s="79" t="s">
        <v>349</v>
      </c>
      <c r="C629" s="80">
        <v>2022</v>
      </c>
      <c r="D629" s="82">
        <v>2448.9899999999998</v>
      </c>
    </row>
    <row r="630" spans="1:4">
      <c r="A630" s="36">
        <v>20</v>
      </c>
      <c r="B630" s="248" t="s">
        <v>884</v>
      </c>
      <c r="C630" s="249">
        <v>2022</v>
      </c>
      <c r="D630" s="250">
        <v>2988.48</v>
      </c>
    </row>
    <row r="631" spans="1:4">
      <c r="A631" s="36">
        <v>21</v>
      </c>
      <c r="B631" s="248" t="s">
        <v>885</v>
      </c>
      <c r="C631" s="249">
        <v>2023</v>
      </c>
      <c r="D631" s="250">
        <v>2000.5</v>
      </c>
    </row>
    <row r="632" spans="1:4">
      <c r="A632" s="36">
        <v>22</v>
      </c>
      <c r="B632" s="252" t="s">
        <v>371</v>
      </c>
      <c r="C632" s="255">
        <v>2023</v>
      </c>
      <c r="D632" s="254">
        <v>279</v>
      </c>
    </row>
    <row r="633" spans="1:4">
      <c r="A633" s="36">
        <v>23</v>
      </c>
      <c r="B633" s="252" t="s">
        <v>886</v>
      </c>
      <c r="C633" s="255">
        <v>2023</v>
      </c>
      <c r="D633" s="254">
        <v>279</v>
      </c>
    </row>
    <row r="634" spans="1:4">
      <c r="A634" s="36">
        <v>24</v>
      </c>
      <c r="B634" s="252" t="s">
        <v>887</v>
      </c>
      <c r="C634" s="255">
        <v>2023</v>
      </c>
      <c r="D634" s="254">
        <v>599</v>
      </c>
    </row>
    <row r="635" spans="1:4">
      <c r="A635" s="36">
        <v>25</v>
      </c>
      <c r="B635" s="252" t="s">
        <v>888</v>
      </c>
      <c r="C635" s="249">
        <v>2023</v>
      </c>
      <c r="D635" s="254">
        <v>2299</v>
      </c>
    </row>
    <row r="636" spans="1:4">
      <c r="A636" s="36">
        <v>26</v>
      </c>
      <c r="B636" s="252" t="s">
        <v>889</v>
      </c>
      <c r="C636" s="255">
        <v>2023</v>
      </c>
      <c r="D636" s="254">
        <v>599</v>
      </c>
    </row>
    <row r="637" spans="1:4">
      <c r="A637" s="36">
        <v>27</v>
      </c>
      <c r="B637" s="252" t="s">
        <v>890</v>
      </c>
      <c r="C637" s="255">
        <v>2023</v>
      </c>
      <c r="D637" s="254">
        <v>22140</v>
      </c>
    </row>
    <row r="638" spans="1:4">
      <c r="A638" s="36">
        <v>28</v>
      </c>
      <c r="B638" s="252" t="s">
        <v>371</v>
      </c>
      <c r="C638" s="249">
        <v>2023</v>
      </c>
      <c r="D638" s="254">
        <v>694.95</v>
      </c>
    </row>
    <row r="639" spans="1:4">
      <c r="A639" s="36">
        <v>29</v>
      </c>
      <c r="B639" s="252" t="s">
        <v>891</v>
      </c>
      <c r="C639" s="249">
        <v>2023</v>
      </c>
      <c r="D639" s="254">
        <v>2877.01</v>
      </c>
    </row>
    <row r="640" spans="1:4">
      <c r="A640" s="36">
        <v>30</v>
      </c>
      <c r="B640" s="252" t="s">
        <v>892</v>
      </c>
      <c r="C640" s="249">
        <v>2023</v>
      </c>
      <c r="D640" s="254">
        <v>1955.7</v>
      </c>
    </row>
    <row r="641" spans="1:4">
      <c r="A641" s="36">
        <v>31</v>
      </c>
      <c r="B641" s="252" t="s">
        <v>893</v>
      </c>
      <c r="C641" s="255">
        <v>2023</v>
      </c>
      <c r="D641" s="254">
        <v>2097</v>
      </c>
    </row>
    <row r="642" spans="1:4">
      <c r="A642" s="36">
        <v>32</v>
      </c>
      <c r="B642" s="252" t="s">
        <v>894</v>
      </c>
      <c r="C642" s="249">
        <v>2023</v>
      </c>
      <c r="D642" s="254">
        <v>699</v>
      </c>
    </row>
    <row r="643" spans="1:4">
      <c r="A643" s="36">
        <v>33</v>
      </c>
      <c r="B643" s="142" t="s">
        <v>1374</v>
      </c>
      <c r="C643" s="80">
        <v>2024</v>
      </c>
      <c r="D643" s="141">
        <v>9498</v>
      </c>
    </row>
    <row r="644" spans="1:4">
      <c r="A644" s="376" t="s">
        <v>9</v>
      </c>
      <c r="B644" s="377"/>
      <c r="C644" s="378"/>
      <c r="D644" s="165">
        <f>SUM(D611:D643)</f>
        <v>137814.92999999996</v>
      </c>
    </row>
    <row r="645" spans="1:4">
      <c r="A645" s="375" t="s">
        <v>152</v>
      </c>
      <c r="B645" s="375"/>
      <c r="C645" s="375"/>
      <c r="D645" s="375"/>
    </row>
    <row r="646" spans="1:4">
      <c r="A646" s="36">
        <v>1</v>
      </c>
      <c r="B646" s="248" t="s">
        <v>374</v>
      </c>
      <c r="C646" s="249">
        <v>2020</v>
      </c>
      <c r="D646" s="250">
        <v>10194</v>
      </c>
    </row>
    <row r="647" spans="1:4">
      <c r="A647" s="36">
        <v>3</v>
      </c>
      <c r="B647" s="248" t="s">
        <v>822</v>
      </c>
      <c r="C647" s="249">
        <v>2020</v>
      </c>
      <c r="D647" s="250">
        <v>3088.99</v>
      </c>
    </row>
    <row r="648" spans="1:4">
      <c r="A648" s="36">
        <v>4</v>
      </c>
      <c r="B648" s="248" t="s">
        <v>375</v>
      </c>
      <c r="C648" s="249">
        <v>2020</v>
      </c>
      <c r="D648" s="250">
        <v>3849</v>
      </c>
    </row>
    <row r="649" spans="1:4">
      <c r="A649" s="36">
        <v>5</v>
      </c>
      <c r="B649" s="248" t="s">
        <v>1376</v>
      </c>
      <c r="C649" s="249">
        <v>2020</v>
      </c>
      <c r="D649" s="250">
        <v>1130</v>
      </c>
    </row>
    <row r="650" spans="1:4">
      <c r="A650" s="36">
        <v>6</v>
      </c>
      <c r="B650" s="248" t="s">
        <v>376</v>
      </c>
      <c r="C650" s="249">
        <v>2020</v>
      </c>
      <c r="D650" s="250">
        <v>1050</v>
      </c>
    </row>
    <row r="651" spans="1:4">
      <c r="A651" s="36">
        <v>7</v>
      </c>
      <c r="B651" s="248" t="s">
        <v>377</v>
      </c>
      <c r="C651" s="249">
        <v>2020</v>
      </c>
      <c r="D651" s="250">
        <v>1049.99</v>
      </c>
    </row>
    <row r="652" spans="1:4">
      <c r="A652" s="36">
        <v>8</v>
      </c>
      <c r="B652" s="248" t="s">
        <v>378</v>
      </c>
      <c r="C652" s="249">
        <v>2021</v>
      </c>
      <c r="D652" s="250">
        <v>7979</v>
      </c>
    </row>
    <row r="653" spans="1:4">
      <c r="A653" s="36">
        <v>9</v>
      </c>
      <c r="B653" s="248" t="s">
        <v>823</v>
      </c>
      <c r="C653" s="249">
        <v>2021</v>
      </c>
      <c r="D653" s="250">
        <v>3489.99</v>
      </c>
    </row>
    <row r="654" spans="1:4">
      <c r="A654" s="36">
        <v>10</v>
      </c>
      <c r="B654" s="248" t="s">
        <v>1377</v>
      </c>
      <c r="C654" s="249">
        <v>2021</v>
      </c>
      <c r="D654" s="250">
        <v>430</v>
      </c>
    </row>
    <row r="655" spans="1:4">
      <c r="A655" s="36">
        <v>11</v>
      </c>
      <c r="B655" s="248" t="s">
        <v>379</v>
      </c>
      <c r="C655" s="249">
        <v>2021</v>
      </c>
      <c r="D655" s="250">
        <v>490</v>
      </c>
    </row>
    <row r="656" spans="1:4">
      <c r="A656" s="36">
        <v>12</v>
      </c>
      <c r="B656" s="248" t="s">
        <v>824</v>
      </c>
      <c r="C656" s="249">
        <v>2022</v>
      </c>
      <c r="D656" s="250">
        <v>449.99</v>
      </c>
    </row>
    <row r="657" spans="1:4">
      <c r="A657" s="36">
        <v>13</v>
      </c>
      <c r="B657" s="248" t="s">
        <v>825</v>
      </c>
      <c r="C657" s="249">
        <v>2022</v>
      </c>
      <c r="D657" s="250">
        <v>1000</v>
      </c>
    </row>
    <row r="658" spans="1:4">
      <c r="A658" s="36">
        <v>14</v>
      </c>
      <c r="B658" s="248" t="s">
        <v>826</v>
      </c>
      <c r="C658" s="249">
        <v>2022</v>
      </c>
      <c r="D658" s="250">
        <v>3719</v>
      </c>
    </row>
    <row r="659" spans="1:4">
      <c r="A659" s="36">
        <v>15</v>
      </c>
      <c r="B659" s="248" t="s">
        <v>1378</v>
      </c>
      <c r="C659" s="249">
        <v>2022</v>
      </c>
      <c r="D659" s="250">
        <v>345</v>
      </c>
    </row>
    <row r="660" spans="1:4">
      <c r="A660" s="36">
        <v>16</v>
      </c>
      <c r="B660" s="248" t="s">
        <v>827</v>
      </c>
      <c r="C660" s="249">
        <v>2023</v>
      </c>
      <c r="D660" s="250">
        <v>8850</v>
      </c>
    </row>
    <row r="661" spans="1:4">
      <c r="A661" s="36">
        <v>17</v>
      </c>
      <c r="B661" s="248" t="s">
        <v>828</v>
      </c>
      <c r="C661" s="249">
        <v>2023</v>
      </c>
      <c r="D661" s="250">
        <v>1949.99</v>
      </c>
    </row>
    <row r="662" spans="1:4">
      <c r="A662" s="36">
        <v>18</v>
      </c>
      <c r="B662" s="248" t="s">
        <v>1379</v>
      </c>
      <c r="C662" s="249">
        <v>2023</v>
      </c>
      <c r="D662" s="250">
        <v>2950</v>
      </c>
    </row>
    <row r="663" spans="1:4" s="4" customFormat="1">
      <c r="A663" s="376" t="s">
        <v>9</v>
      </c>
      <c r="B663" s="377"/>
      <c r="C663" s="378"/>
      <c r="D663" s="167">
        <f>SUM(D646:D662)</f>
        <v>52014.95</v>
      </c>
    </row>
    <row r="664" spans="1:4">
      <c r="A664" s="375" t="s">
        <v>153</v>
      </c>
      <c r="B664" s="375"/>
      <c r="C664" s="375"/>
      <c r="D664" s="375"/>
    </row>
    <row r="665" spans="1:4">
      <c r="A665" s="36">
        <v>1</v>
      </c>
      <c r="B665" s="26" t="s">
        <v>357</v>
      </c>
      <c r="C665" s="94">
        <v>2024</v>
      </c>
      <c r="D665" s="96">
        <v>3250</v>
      </c>
    </row>
    <row r="666" spans="1:4">
      <c r="A666" s="36">
        <v>2</v>
      </c>
      <c r="B666" s="26" t="s">
        <v>1353</v>
      </c>
      <c r="C666" s="94">
        <v>2024</v>
      </c>
      <c r="D666" s="96">
        <v>3250</v>
      </c>
    </row>
    <row r="667" spans="1:4">
      <c r="A667" s="36">
        <v>3</v>
      </c>
      <c r="B667" s="73" t="s">
        <v>876</v>
      </c>
      <c r="C667" s="36">
        <v>2023</v>
      </c>
      <c r="D667" s="81">
        <v>3000</v>
      </c>
    </row>
    <row r="668" spans="1:4">
      <c r="A668" s="36">
        <v>4</v>
      </c>
      <c r="B668" s="73" t="s">
        <v>356</v>
      </c>
      <c r="C668" s="36">
        <v>2023</v>
      </c>
      <c r="D668" s="81">
        <v>2900</v>
      </c>
    </row>
    <row r="669" spans="1:4">
      <c r="A669" s="87">
        <v>5</v>
      </c>
      <c r="B669" s="73" t="s">
        <v>877</v>
      </c>
      <c r="C669" s="36">
        <v>2023</v>
      </c>
      <c r="D669" s="81">
        <v>1795.8</v>
      </c>
    </row>
    <row r="670" spans="1:4">
      <c r="A670" s="87">
        <v>6</v>
      </c>
      <c r="B670" s="73" t="s">
        <v>877</v>
      </c>
      <c r="C670" s="36">
        <v>2023</v>
      </c>
      <c r="D670" s="81">
        <v>1795.8</v>
      </c>
    </row>
    <row r="671" spans="1:4">
      <c r="A671" s="87">
        <v>7</v>
      </c>
      <c r="B671" s="73" t="s">
        <v>356</v>
      </c>
      <c r="C671" s="36">
        <v>2020</v>
      </c>
      <c r="D671" s="81">
        <v>2900</v>
      </c>
    </row>
    <row r="672" spans="1:4">
      <c r="A672" s="87">
        <v>8</v>
      </c>
      <c r="B672" s="73" t="s">
        <v>356</v>
      </c>
      <c r="C672" s="36">
        <v>2020</v>
      </c>
      <c r="D672" s="81">
        <v>2900</v>
      </c>
    </row>
    <row r="673" spans="1:6">
      <c r="A673" s="87">
        <v>9</v>
      </c>
      <c r="B673" s="73" t="s">
        <v>356</v>
      </c>
      <c r="C673" s="36">
        <v>2022</v>
      </c>
      <c r="D673" s="81">
        <v>2300</v>
      </c>
    </row>
    <row r="674" spans="1:6">
      <c r="A674" s="87">
        <v>10</v>
      </c>
      <c r="B674" s="73" t="s">
        <v>396</v>
      </c>
      <c r="C674" s="36">
        <v>2021</v>
      </c>
      <c r="D674" s="81">
        <v>1079.99</v>
      </c>
    </row>
    <row r="675" spans="1:6" ht="12.75" customHeight="1">
      <c r="A675" s="376" t="s">
        <v>9</v>
      </c>
      <c r="B675" s="377"/>
      <c r="C675" s="378"/>
      <c r="D675" s="168">
        <f>SUM(D665:D674)</f>
        <v>25171.59</v>
      </c>
      <c r="F675" s="4"/>
    </row>
    <row r="676" spans="1:6">
      <c r="A676" s="375" t="s">
        <v>154</v>
      </c>
      <c r="B676" s="375"/>
      <c r="C676" s="375"/>
      <c r="D676" s="375"/>
      <c r="F676" s="4"/>
    </row>
    <row r="677" spans="1:6">
      <c r="A677" s="36">
        <v>1</v>
      </c>
      <c r="B677" s="73" t="s">
        <v>860</v>
      </c>
      <c r="C677" s="36">
        <v>2022</v>
      </c>
      <c r="D677" s="244">
        <v>2800</v>
      </c>
      <c r="F677" s="4"/>
    </row>
    <row r="678" spans="1:6">
      <c r="A678" s="87">
        <v>2</v>
      </c>
      <c r="B678" s="73" t="s">
        <v>861</v>
      </c>
      <c r="C678" s="36">
        <v>2022</v>
      </c>
      <c r="D678" s="244">
        <v>2799</v>
      </c>
      <c r="F678" s="4"/>
    </row>
    <row r="679" spans="1:6">
      <c r="A679" s="376" t="s">
        <v>9</v>
      </c>
      <c r="B679" s="377"/>
      <c r="C679" s="378"/>
      <c r="D679" s="167">
        <f>SUM(D677:D678)</f>
        <v>5599</v>
      </c>
    </row>
    <row r="680" spans="1:6">
      <c r="A680" s="375" t="s">
        <v>427</v>
      </c>
      <c r="B680" s="375"/>
      <c r="C680" s="375"/>
      <c r="D680" s="375"/>
    </row>
    <row r="681" spans="1:6">
      <c r="A681" s="36">
        <v>1</v>
      </c>
      <c r="B681" s="312" t="s">
        <v>416</v>
      </c>
      <c r="C681" s="36">
        <v>2020</v>
      </c>
      <c r="D681" s="81">
        <v>3200</v>
      </c>
    </row>
    <row r="682" spans="1:6">
      <c r="A682" s="36">
        <v>2</v>
      </c>
      <c r="B682" s="312" t="s">
        <v>417</v>
      </c>
      <c r="C682" s="36">
        <v>2020</v>
      </c>
      <c r="D682" s="81">
        <v>3630</v>
      </c>
    </row>
    <row r="683" spans="1:6">
      <c r="A683" s="36">
        <v>3</v>
      </c>
      <c r="B683" s="73" t="s">
        <v>417</v>
      </c>
      <c r="C683" s="36">
        <v>2020</v>
      </c>
      <c r="D683" s="81">
        <v>3630</v>
      </c>
    </row>
    <row r="684" spans="1:6">
      <c r="A684" s="36">
        <v>4</v>
      </c>
      <c r="B684" s="73" t="s">
        <v>417</v>
      </c>
      <c r="C684" s="36">
        <v>2020</v>
      </c>
      <c r="D684" s="81">
        <v>3630</v>
      </c>
    </row>
    <row r="685" spans="1:6">
      <c r="A685" s="36">
        <v>5</v>
      </c>
      <c r="B685" s="73" t="s">
        <v>1348</v>
      </c>
      <c r="C685" s="36">
        <v>2022</v>
      </c>
      <c r="D685" s="81">
        <v>802.29</v>
      </c>
    </row>
    <row r="686" spans="1:6">
      <c r="A686" s="36">
        <v>6</v>
      </c>
      <c r="B686" s="73" t="s">
        <v>1001</v>
      </c>
      <c r="C686" s="36">
        <v>2023</v>
      </c>
      <c r="D686" s="81">
        <v>1107</v>
      </c>
    </row>
    <row r="687" spans="1:6" ht="13.5" customHeight="1">
      <c r="A687" s="376" t="s">
        <v>9</v>
      </c>
      <c r="B687" s="377"/>
      <c r="C687" s="378"/>
      <c r="D687" s="171">
        <f>SUM(D681:D686)</f>
        <v>15999.29</v>
      </c>
    </row>
    <row r="688" spans="1:6" ht="14.25" customHeight="1">
      <c r="A688" s="375" t="s">
        <v>426</v>
      </c>
      <c r="B688" s="375"/>
      <c r="C688" s="375"/>
      <c r="D688" s="375"/>
    </row>
    <row r="689" spans="1:4" ht="14.25" customHeight="1">
      <c r="A689" s="36">
        <v>1</v>
      </c>
      <c r="B689" s="73" t="s">
        <v>1357</v>
      </c>
      <c r="C689" s="36">
        <v>2021</v>
      </c>
      <c r="D689" s="81">
        <v>3610.7</v>
      </c>
    </row>
    <row r="690" spans="1:4">
      <c r="A690" s="36">
        <v>2</v>
      </c>
      <c r="B690" s="73" t="s">
        <v>831</v>
      </c>
      <c r="C690" s="36">
        <v>2022</v>
      </c>
      <c r="D690" s="81">
        <v>4340</v>
      </c>
    </row>
    <row r="691" spans="1:4">
      <c r="A691" s="36">
        <v>3</v>
      </c>
      <c r="B691" s="73" t="s">
        <v>832</v>
      </c>
      <c r="C691" s="36">
        <v>2022</v>
      </c>
      <c r="D691" s="81">
        <v>6520</v>
      </c>
    </row>
    <row r="692" spans="1:4">
      <c r="A692" s="36">
        <v>4</v>
      </c>
      <c r="B692" s="73" t="s">
        <v>833</v>
      </c>
      <c r="C692" s="36">
        <v>2023</v>
      </c>
      <c r="D692" s="81">
        <v>2040</v>
      </c>
    </row>
    <row r="693" spans="1:4">
      <c r="A693" s="87">
        <v>5</v>
      </c>
      <c r="B693" s="73" t="s">
        <v>1358</v>
      </c>
      <c r="C693" s="36">
        <v>2024</v>
      </c>
      <c r="D693" s="81">
        <v>13058.92</v>
      </c>
    </row>
    <row r="694" spans="1:4">
      <c r="A694" s="376" t="s">
        <v>9</v>
      </c>
      <c r="B694" s="377"/>
      <c r="C694" s="378"/>
      <c r="D694" s="169">
        <f>SUM(D689:D693)</f>
        <v>29569.620000000003</v>
      </c>
    </row>
    <row r="695" spans="1:4" ht="12.75" customHeight="1">
      <c r="A695" s="375" t="s">
        <v>155</v>
      </c>
      <c r="B695" s="375"/>
      <c r="C695" s="375"/>
      <c r="D695" s="375"/>
    </row>
    <row r="696" spans="1:4">
      <c r="A696" s="36">
        <v>1</v>
      </c>
      <c r="B696" s="248" t="s">
        <v>1498</v>
      </c>
      <c r="C696" s="249">
        <v>2020</v>
      </c>
      <c r="D696" s="250">
        <v>3190</v>
      </c>
    </row>
    <row r="697" spans="1:4">
      <c r="A697" s="36">
        <v>2</v>
      </c>
      <c r="B697" s="248" t="s">
        <v>1498</v>
      </c>
      <c r="C697" s="249">
        <v>2020</v>
      </c>
      <c r="D697" s="250">
        <v>3190</v>
      </c>
    </row>
    <row r="698" spans="1:4" ht="12.75" customHeight="1">
      <c r="A698" s="376" t="s">
        <v>9</v>
      </c>
      <c r="B698" s="377"/>
      <c r="C698" s="378"/>
      <c r="D698" s="169">
        <f>SUM(D696:D697)</f>
        <v>6380</v>
      </c>
    </row>
    <row r="699" spans="1:4" ht="12.75" customHeight="1">
      <c r="A699" s="375" t="s">
        <v>156</v>
      </c>
      <c r="B699" s="375"/>
      <c r="C699" s="375"/>
      <c r="D699" s="375"/>
    </row>
    <row r="700" spans="1:4">
      <c r="A700" s="36">
        <v>1</v>
      </c>
      <c r="B700" s="73" t="s">
        <v>1250</v>
      </c>
      <c r="C700" s="36">
        <v>2020</v>
      </c>
      <c r="D700" s="81">
        <v>2324.6999999999998</v>
      </c>
    </row>
    <row r="701" spans="1:4">
      <c r="A701" s="36">
        <v>2</v>
      </c>
      <c r="B701" s="73" t="s">
        <v>446</v>
      </c>
      <c r="C701" s="36">
        <v>2020</v>
      </c>
      <c r="D701" s="81">
        <v>2800</v>
      </c>
    </row>
    <row r="702" spans="1:4">
      <c r="A702" s="36">
        <v>3</v>
      </c>
      <c r="B702" s="73" t="s">
        <v>446</v>
      </c>
      <c r="C702" s="36">
        <v>2020</v>
      </c>
      <c r="D702" s="81">
        <v>2800</v>
      </c>
    </row>
    <row r="703" spans="1:4">
      <c r="A703" s="36">
        <v>4</v>
      </c>
      <c r="B703" s="73" t="s">
        <v>446</v>
      </c>
      <c r="C703" s="36">
        <v>2020</v>
      </c>
      <c r="D703" s="81">
        <v>2800</v>
      </c>
    </row>
    <row r="704" spans="1:4">
      <c r="A704" s="36">
        <v>5</v>
      </c>
      <c r="B704" s="73" t="s">
        <v>446</v>
      </c>
      <c r="C704" s="36">
        <v>2020</v>
      </c>
      <c r="D704" s="81">
        <v>2800</v>
      </c>
    </row>
    <row r="705" spans="1:4">
      <c r="A705" s="36">
        <v>6</v>
      </c>
      <c r="B705" s="73" t="s">
        <v>447</v>
      </c>
      <c r="C705" s="36">
        <v>2021</v>
      </c>
      <c r="D705" s="81">
        <v>2915</v>
      </c>
    </row>
    <row r="706" spans="1:4">
      <c r="A706" s="36">
        <v>7</v>
      </c>
      <c r="B706" s="73" t="s">
        <v>447</v>
      </c>
      <c r="C706" s="36">
        <v>2021</v>
      </c>
      <c r="D706" s="81">
        <v>2915</v>
      </c>
    </row>
    <row r="707" spans="1:4">
      <c r="A707" s="36">
        <v>8</v>
      </c>
      <c r="B707" s="73" t="s">
        <v>447</v>
      </c>
      <c r="C707" s="36">
        <v>2021</v>
      </c>
      <c r="D707" s="81">
        <v>2915</v>
      </c>
    </row>
    <row r="708" spans="1:4">
      <c r="A708" s="87">
        <v>9</v>
      </c>
      <c r="B708" s="73" t="s">
        <v>1251</v>
      </c>
      <c r="C708" s="36">
        <v>2023</v>
      </c>
      <c r="D708" s="81">
        <v>1745.37</v>
      </c>
    </row>
    <row r="709" spans="1:4">
      <c r="A709" s="87">
        <v>10</v>
      </c>
      <c r="B709" s="73" t="s">
        <v>895</v>
      </c>
      <c r="C709" s="36">
        <v>2023</v>
      </c>
      <c r="D709" s="81">
        <v>1759.96</v>
      </c>
    </row>
    <row r="710" spans="1:4">
      <c r="A710" s="87">
        <v>11</v>
      </c>
      <c r="B710" s="73" t="s">
        <v>447</v>
      </c>
      <c r="C710" s="36">
        <v>2023</v>
      </c>
      <c r="D710" s="81">
        <v>2440.3200000000002</v>
      </c>
    </row>
    <row r="711" spans="1:4">
      <c r="A711" s="87">
        <v>12</v>
      </c>
      <c r="B711" s="73" t="s">
        <v>447</v>
      </c>
      <c r="C711" s="36">
        <v>2023</v>
      </c>
      <c r="D711" s="81">
        <v>2440.3200000000002</v>
      </c>
    </row>
    <row r="712" spans="1:4">
      <c r="A712" s="87">
        <v>13</v>
      </c>
      <c r="B712" s="73" t="s">
        <v>896</v>
      </c>
      <c r="C712" s="36">
        <v>2023</v>
      </c>
      <c r="D712" s="81">
        <v>1464</v>
      </c>
    </row>
    <row r="713" spans="1:4">
      <c r="A713" s="87">
        <v>14</v>
      </c>
      <c r="B713" s="73" t="s">
        <v>1252</v>
      </c>
      <c r="C713" s="36">
        <v>2023</v>
      </c>
      <c r="D713" s="81">
        <v>4156</v>
      </c>
    </row>
    <row r="714" spans="1:4">
      <c r="A714" s="376" t="s">
        <v>9</v>
      </c>
      <c r="B714" s="377"/>
      <c r="C714" s="378"/>
      <c r="D714" s="169">
        <f>SUM(D700:D713)</f>
        <v>36275.67</v>
      </c>
    </row>
    <row r="715" spans="1:4">
      <c r="A715" s="375" t="s">
        <v>157</v>
      </c>
      <c r="B715" s="375"/>
      <c r="C715" s="375"/>
      <c r="D715" s="375"/>
    </row>
    <row r="716" spans="1:4">
      <c r="A716" s="36">
        <v>1</v>
      </c>
      <c r="B716" s="73" t="s">
        <v>867</v>
      </c>
      <c r="C716" s="36">
        <v>2020</v>
      </c>
      <c r="D716" s="81">
        <v>9298.7999999999993</v>
      </c>
    </row>
    <row r="717" spans="1:4">
      <c r="A717" s="36">
        <v>2</v>
      </c>
      <c r="B717" s="73" t="s">
        <v>463</v>
      </c>
      <c r="C717" s="36">
        <v>2020</v>
      </c>
      <c r="D717" s="81">
        <v>26250.02</v>
      </c>
    </row>
    <row r="718" spans="1:4">
      <c r="A718" s="36">
        <v>3</v>
      </c>
      <c r="B718" s="73" t="s">
        <v>868</v>
      </c>
      <c r="C718" s="36">
        <v>2023</v>
      </c>
      <c r="D718" s="81">
        <v>1800</v>
      </c>
    </row>
    <row r="719" spans="1:4">
      <c r="A719" s="376" t="s">
        <v>9</v>
      </c>
      <c r="B719" s="377"/>
      <c r="C719" s="378"/>
      <c r="D719" s="169">
        <f>SUM(D716:D718)</f>
        <v>37348.82</v>
      </c>
    </row>
    <row r="720" spans="1:4">
      <c r="A720" s="375" t="s">
        <v>158</v>
      </c>
      <c r="B720" s="375"/>
      <c r="C720" s="375"/>
      <c r="D720" s="375"/>
    </row>
    <row r="721" spans="1:4">
      <c r="A721" s="36">
        <v>1</v>
      </c>
      <c r="B721" s="73" t="s">
        <v>1321</v>
      </c>
      <c r="C721" s="36">
        <v>2020</v>
      </c>
      <c r="D721" s="81">
        <v>82803.600000000006</v>
      </c>
    </row>
    <row r="722" spans="1:4">
      <c r="A722" s="36">
        <v>2</v>
      </c>
      <c r="B722" s="73" t="s">
        <v>1322</v>
      </c>
      <c r="C722" s="36">
        <v>2020</v>
      </c>
      <c r="D722" s="81">
        <v>1599</v>
      </c>
    </row>
    <row r="723" spans="1:4">
      <c r="A723" s="36">
        <v>3</v>
      </c>
      <c r="B723" s="73" t="s">
        <v>1323</v>
      </c>
      <c r="C723" s="36">
        <v>2023</v>
      </c>
      <c r="D723" s="81">
        <v>1949.99</v>
      </c>
    </row>
    <row r="724" spans="1:4">
      <c r="A724" s="376" t="s">
        <v>9</v>
      </c>
      <c r="B724" s="377"/>
      <c r="C724" s="378"/>
      <c r="D724" s="169">
        <f>SUM(D721:D723)</f>
        <v>86352.590000000011</v>
      </c>
    </row>
    <row r="725" spans="1:4">
      <c r="A725" s="375" t="s">
        <v>159</v>
      </c>
      <c r="B725" s="375"/>
      <c r="C725" s="375"/>
      <c r="D725" s="375"/>
    </row>
    <row r="726" spans="1:4" ht="24.95" customHeight="1">
      <c r="A726" s="36">
        <v>1</v>
      </c>
      <c r="B726" s="248" t="s">
        <v>495</v>
      </c>
      <c r="C726" s="249">
        <v>2020</v>
      </c>
      <c r="D726" s="250">
        <v>4860</v>
      </c>
    </row>
    <row r="727" spans="1:4" ht="24.95" customHeight="1">
      <c r="A727" s="36">
        <v>2</v>
      </c>
      <c r="B727" s="248" t="s">
        <v>1401</v>
      </c>
      <c r="C727" s="249">
        <v>2020</v>
      </c>
      <c r="D727" s="250">
        <v>14575.5</v>
      </c>
    </row>
    <row r="728" spans="1:4" ht="14.1" customHeight="1">
      <c r="A728" s="36">
        <v>3</v>
      </c>
      <c r="B728" s="248" t="s">
        <v>1402</v>
      </c>
      <c r="C728" s="249">
        <v>2021</v>
      </c>
      <c r="D728" s="250">
        <v>4860</v>
      </c>
    </row>
    <row r="729" spans="1:4" ht="14.1" customHeight="1">
      <c r="A729" s="36">
        <v>4</v>
      </c>
      <c r="B729" s="248" t="s">
        <v>1403</v>
      </c>
      <c r="C729" s="249">
        <v>2021</v>
      </c>
      <c r="D729" s="250">
        <v>25195.32</v>
      </c>
    </row>
    <row r="730" spans="1:4" ht="14.1" customHeight="1">
      <c r="A730" s="36">
        <v>5</v>
      </c>
      <c r="B730" s="248" t="s">
        <v>1404</v>
      </c>
      <c r="C730" s="249">
        <v>2021</v>
      </c>
      <c r="D730" s="250">
        <v>28000</v>
      </c>
    </row>
    <row r="731" spans="1:4" ht="14.1" customHeight="1">
      <c r="A731" s="36">
        <v>6</v>
      </c>
      <c r="B731" s="248" t="s">
        <v>496</v>
      </c>
      <c r="C731" s="249">
        <v>2021</v>
      </c>
      <c r="D731" s="250">
        <v>4250</v>
      </c>
    </row>
    <row r="732" spans="1:4" ht="24.95" customHeight="1">
      <c r="A732" s="36">
        <v>7</v>
      </c>
      <c r="B732" s="248" t="s">
        <v>1405</v>
      </c>
      <c r="C732" s="249">
        <v>2021</v>
      </c>
      <c r="D732" s="250">
        <v>3232</v>
      </c>
    </row>
    <row r="733" spans="1:4" ht="24.95" customHeight="1">
      <c r="A733" s="36">
        <v>8</v>
      </c>
      <c r="B733" s="248" t="s">
        <v>497</v>
      </c>
      <c r="C733" s="249">
        <v>2021</v>
      </c>
      <c r="D733" s="250">
        <v>22500</v>
      </c>
    </row>
    <row r="734" spans="1:4" ht="24.95" customHeight="1">
      <c r="A734" s="36">
        <v>9</v>
      </c>
      <c r="B734" s="248" t="s">
        <v>1406</v>
      </c>
      <c r="C734" s="249">
        <v>2021</v>
      </c>
      <c r="D734" s="250">
        <v>6000</v>
      </c>
    </row>
    <row r="735" spans="1:4" ht="14.1" customHeight="1">
      <c r="A735" s="36">
        <v>10</v>
      </c>
      <c r="B735" s="248" t="s">
        <v>1407</v>
      </c>
      <c r="C735" s="249">
        <v>2022</v>
      </c>
      <c r="D735" s="250">
        <v>11193</v>
      </c>
    </row>
    <row r="736" spans="1:4" ht="14.1" customHeight="1">
      <c r="A736" s="36">
        <v>11</v>
      </c>
      <c r="B736" s="248" t="s">
        <v>1408</v>
      </c>
      <c r="C736" s="249">
        <v>2022</v>
      </c>
      <c r="D736" s="250">
        <v>6392</v>
      </c>
    </row>
    <row r="737" spans="1:4" ht="24.95" customHeight="1">
      <c r="A737" s="36">
        <v>12</v>
      </c>
      <c r="B737" s="248" t="s">
        <v>948</v>
      </c>
      <c r="C737" s="249">
        <v>2022</v>
      </c>
      <c r="D737" s="250">
        <v>1745.37</v>
      </c>
    </row>
    <row r="738" spans="1:4" ht="14.1" customHeight="1">
      <c r="A738" s="36">
        <v>13</v>
      </c>
      <c r="B738" s="248" t="s">
        <v>1399</v>
      </c>
      <c r="C738" s="249">
        <v>2023</v>
      </c>
      <c r="D738" s="250">
        <v>989</v>
      </c>
    </row>
    <row r="739" spans="1:4" ht="24.95" customHeight="1">
      <c r="A739" s="36">
        <v>14</v>
      </c>
      <c r="B739" s="248" t="s">
        <v>1409</v>
      </c>
      <c r="C739" s="249">
        <v>2023</v>
      </c>
      <c r="D739" s="250">
        <v>678.96</v>
      </c>
    </row>
    <row r="740" spans="1:4" ht="24.95" customHeight="1">
      <c r="A740" s="36">
        <v>15</v>
      </c>
      <c r="B740" s="248" t="s">
        <v>1400</v>
      </c>
      <c r="C740" s="249">
        <v>2023</v>
      </c>
      <c r="D740" s="250">
        <v>1377.6</v>
      </c>
    </row>
    <row r="741" spans="1:4" ht="24.95" customHeight="1">
      <c r="A741" s="36">
        <v>16</v>
      </c>
      <c r="B741" s="248" t="s">
        <v>1410</v>
      </c>
      <c r="C741" s="249">
        <v>2023</v>
      </c>
      <c r="D741" s="250">
        <v>1033.2</v>
      </c>
    </row>
    <row r="742" spans="1:4">
      <c r="A742" s="376" t="s">
        <v>9</v>
      </c>
      <c r="B742" s="377"/>
      <c r="C742" s="378"/>
      <c r="D742" s="169">
        <f>SUM(D726:D741)</f>
        <v>136881.95000000001</v>
      </c>
    </row>
    <row r="743" spans="1:4">
      <c r="A743" s="375" t="s">
        <v>160</v>
      </c>
      <c r="B743" s="375"/>
      <c r="C743" s="375"/>
      <c r="D743" s="375"/>
    </row>
    <row r="744" spans="1:4">
      <c r="A744" s="36">
        <v>1</v>
      </c>
      <c r="B744" s="248" t="s">
        <v>671</v>
      </c>
      <c r="C744" s="249">
        <v>2020</v>
      </c>
      <c r="D744" s="250">
        <v>2324.6999999999998</v>
      </c>
    </row>
    <row r="745" spans="1:4">
      <c r="A745" s="36">
        <v>2</v>
      </c>
      <c r="B745" s="248" t="s">
        <v>671</v>
      </c>
      <c r="C745" s="249">
        <v>2020</v>
      </c>
      <c r="D745" s="250">
        <v>2324.6999999999998</v>
      </c>
    </row>
    <row r="746" spans="1:4">
      <c r="A746" s="36">
        <v>3</v>
      </c>
      <c r="B746" s="248" t="s">
        <v>671</v>
      </c>
      <c r="C746" s="249">
        <v>2020</v>
      </c>
      <c r="D746" s="250">
        <v>2324.6999999999998</v>
      </c>
    </row>
    <row r="747" spans="1:4">
      <c r="A747" s="36">
        <v>4</v>
      </c>
      <c r="B747" s="248" t="s">
        <v>446</v>
      </c>
      <c r="C747" s="249">
        <v>2020</v>
      </c>
      <c r="D747" s="250">
        <v>2250</v>
      </c>
    </row>
    <row r="748" spans="1:4">
      <c r="A748" s="36">
        <v>5</v>
      </c>
      <c r="B748" s="248" t="s">
        <v>446</v>
      </c>
      <c r="C748" s="249">
        <v>2020</v>
      </c>
      <c r="D748" s="250">
        <v>2250</v>
      </c>
    </row>
    <row r="749" spans="1:4">
      <c r="A749" s="36">
        <v>6</v>
      </c>
      <c r="B749" s="248" t="s">
        <v>955</v>
      </c>
      <c r="C749" s="249">
        <v>2023</v>
      </c>
      <c r="D749" s="250">
        <v>2632.71</v>
      </c>
    </row>
    <row r="750" spans="1:4">
      <c r="A750" s="36">
        <v>7</v>
      </c>
      <c r="B750" s="248" t="s">
        <v>446</v>
      </c>
      <c r="C750" s="249">
        <v>2023</v>
      </c>
      <c r="D750" s="250">
        <v>3000.01</v>
      </c>
    </row>
    <row r="751" spans="1:4">
      <c r="A751" s="36">
        <v>8</v>
      </c>
      <c r="B751" s="248" t="s">
        <v>1419</v>
      </c>
      <c r="C751" s="249">
        <v>2020</v>
      </c>
      <c r="D751" s="250">
        <v>210.94</v>
      </c>
    </row>
    <row r="752" spans="1:4">
      <c r="A752" s="36">
        <v>9</v>
      </c>
      <c r="B752" s="248" t="s">
        <v>1419</v>
      </c>
      <c r="C752" s="249">
        <v>2020</v>
      </c>
      <c r="D752" s="250">
        <v>210.95</v>
      </c>
    </row>
    <row r="753" spans="1:4">
      <c r="A753" s="145">
        <v>10</v>
      </c>
      <c r="B753" s="248" t="s">
        <v>672</v>
      </c>
      <c r="C753" s="249">
        <v>2020</v>
      </c>
      <c r="D753" s="250">
        <v>2000</v>
      </c>
    </row>
    <row r="754" spans="1:4">
      <c r="A754" s="36">
        <v>11</v>
      </c>
      <c r="B754" s="248" t="s">
        <v>672</v>
      </c>
      <c r="C754" s="249">
        <v>2020</v>
      </c>
      <c r="D754" s="250">
        <v>2000.01</v>
      </c>
    </row>
    <row r="755" spans="1:4">
      <c r="A755" s="36">
        <v>12</v>
      </c>
      <c r="B755" s="248" t="s">
        <v>1420</v>
      </c>
      <c r="C755" s="249">
        <v>2021</v>
      </c>
      <c r="D755" s="250">
        <v>1000</v>
      </c>
    </row>
    <row r="756" spans="1:4">
      <c r="A756" s="36">
        <v>13</v>
      </c>
      <c r="B756" s="248" t="s">
        <v>1421</v>
      </c>
      <c r="C756" s="249">
        <v>2021</v>
      </c>
      <c r="D756" s="250">
        <v>15000</v>
      </c>
    </row>
    <row r="757" spans="1:4">
      <c r="A757" s="36">
        <v>14</v>
      </c>
      <c r="B757" s="248" t="s">
        <v>411</v>
      </c>
      <c r="C757" s="249">
        <v>2021</v>
      </c>
      <c r="D757" s="250">
        <v>900</v>
      </c>
    </row>
    <row r="758" spans="1:4">
      <c r="A758" s="36">
        <v>15</v>
      </c>
      <c r="B758" s="248" t="s">
        <v>411</v>
      </c>
      <c r="C758" s="249">
        <v>2022</v>
      </c>
      <c r="D758" s="250">
        <v>3321.49</v>
      </c>
    </row>
    <row r="759" spans="1:4">
      <c r="A759" s="36">
        <v>16</v>
      </c>
      <c r="B759" s="248" t="s">
        <v>671</v>
      </c>
      <c r="C759" s="249">
        <v>2022</v>
      </c>
      <c r="D759" s="250">
        <v>2579.34</v>
      </c>
    </row>
    <row r="760" spans="1:4">
      <c r="A760" s="36">
        <v>17</v>
      </c>
      <c r="B760" s="248" t="s">
        <v>1422</v>
      </c>
      <c r="C760" s="249">
        <v>2022</v>
      </c>
      <c r="D760" s="250">
        <v>3765</v>
      </c>
    </row>
    <row r="761" spans="1:4">
      <c r="A761" s="36">
        <v>18</v>
      </c>
      <c r="B761" s="248" t="s">
        <v>953</v>
      </c>
      <c r="C761" s="249">
        <v>2023</v>
      </c>
      <c r="D761" s="250">
        <v>2800</v>
      </c>
    </row>
    <row r="762" spans="1:4">
      <c r="A762" s="36">
        <v>19</v>
      </c>
      <c r="B762" s="248" t="s">
        <v>954</v>
      </c>
      <c r="C762" s="249">
        <v>2023</v>
      </c>
      <c r="D762" s="250">
        <v>529.99</v>
      </c>
    </row>
    <row r="763" spans="1:4">
      <c r="A763" s="36">
        <v>20</v>
      </c>
      <c r="B763" s="248" t="s">
        <v>954</v>
      </c>
      <c r="C763" s="249">
        <v>2023</v>
      </c>
      <c r="D763" s="250">
        <v>529.99</v>
      </c>
    </row>
    <row r="764" spans="1:4">
      <c r="A764" s="36">
        <v>21</v>
      </c>
      <c r="B764" s="248" t="s">
        <v>953</v>
      </c>
      <c r="C764" s="249">
        <v>2023</v>
      </c>
      <c r="D764" s="250">
        <v>2550</v>
      </c>
    </row>
    <row r="765" spans="1:4">
      <c r="A765" s="36">
        <v>22</v>
      </c>
      <c r="B765" s="248" t="s">
        <v>1422</v>
      </c>
      <c r="C765" s="249">
        <v>2023</v>
      </c>
      <c r="D765" s="250">
        <v>2500</v>
      </c>
    </row>
    <row r="766" spans="1:4">
      <c r="A766" s="36">
        <v>23</v>
      </c>
      <c r="B766" s="248" t="s">
        <v>371</v>
      </c>
      <c r="C766" s="249">
        <v>2023</v>
      </c>
      <c r="D766" s="250">
        <v>450</v>
      </c>
    </row>
    <row r="767" spans="1:4">
      <c r="A767" s="36">
        <v>24</v>
      </c>
      <c r="B767" s="248" t="s">
        <v>249</v>
      </c>
      <c r="C767" s="249">
        <v>2024</v>
      </c>
      <c r="D767" s="250">
        <v>549.99</v>
      </c>
    </row>
    <row r="768" spans="1:4">
      <c r="A768" s="36">
        <v>25</v>
      </c>
      <c r="B768" s="248" t="s">
        <v>1423</v>
      </c>
      <c r="C768" s="249">
        <v>2024</v>
      </c>
      <c r="D768" s="250">
        <v>1468.95</v>
      </c>
    </row>
    <row r="769" spans="1:4">
      <c r="A769" s="36">
        <v>26</v>
      </c>
      <c r="B769" s="248" t="s">
        <v>1424</v>
      </c>
      <c r="C769" s="249">
        <v>2024</v>
      </c>
      <c r="D769" s="250">
        <v>2150</v>
      </c>
    </row>
    <row r="770" spans="1:4">
      <c r="A770" s="36">
        <v>27</v>
      </c>
      <c r="B770" s="248" t="s">
        <v>1424</v>
      </c>
      <c r="C770" s="249">
        <v>2024</v>
      </c>
      <c r="D770" s="250">
        <v>2150</v>
      </c>
    </row>
    <row r="771" spans="1:4">
      <c r="A771" s="36">
        <v>28</v>
      </c>
      <c r="B771" s="248" t="s">
        <v>1425</v>
      </c>
      <c r="C771" s="249">
        <v>2024</v>
      </c>
      <c r="D771" s="250">
        <v>1906.5</v>
      </c>
    </row>
    <row r="772" spans="1:4">
      <c r="A772" s="36">
        <v>29</v>
      </c>
      <c r="B772" s="248" t="s">
        <v>1425</v>
      </c>
      <c r="C772" s="249">
        <v>2024</v>
      </c>
      <c r="D772" s="250">
        <v>1906.5</v>
      </c>
    </row>
    <row r="773" spans="1:4">
      <c r="A773" s="36">
        <v>30</v>
      </c>
      <c r="B773" s="248" t="s">
        <v>446</v>
      </c>
      <c r="C773" s="249">
        <v>2024</v>
      </c>
      <c r="D773" s="250">
        <v>2165</v>
      </c>
    </row>
    <row r="774" spans="1:4">
      <c r="A774" s="36">
        <v>31</v>
      </c>
      <c r="B774" s="248" t="s">
        <v>446</v>
      </c>
      <c r="C774" s="249">
        <v>2024</v>
      </c>
      <c r="D774" s="250">
        <v>2165</v>
      </c>
    </row>
    <row r="775" spans="1:4">
      <c r="A775" s="371" t="s">
        <v>9</v>
      </c>
      <c r="B775" s="371"/>
      <c r="C775" s="371"/>
      <c r="D775" s="169">
        <f>SUM(D744:D774)</f>
        <v>71916.47</v>
      </c>
    </row>
    <row r="776" spans="1:4">
      <c r="A776" s="375" t="s">
        <v>161</v>
      </c>
      <c r="B776" s="375"/>
      <c r="C776" s="375"/>
      <c r="D776" s="375"/>
    </row>
    <row r="777" spans="1:4">
      <c r="A777" s="36">
        <v>1</v>
      </c>
      <c r="B777" s="72" t="s">
        <v>619</v>
      </c>
      <c r="C777" s="36">
        <v>2020</v>
      </c>
      <c r="D777" s="81">
        <v>35000</v>
      </c>
    </row>
    <row r="778" spans="1:4">
      <c r="A778" s="36">
        <v>2</v>
      </c>
      <c r="B778" s="73" t="s">
        <v>620</v>
      </c>
      <c r="C778" s="36">
        <v>2020</v>
      </c>
      <c r="D778" s="81">
        <v>6640</v>
      </c>
    </row>
    <row r="779" spans="1:4">
      <c r="A779" s="36">
        <v>3</v>
      </c>
      <c r="B779" s="73" t="s">
        <v>965</v>
      </c>
      <c r="C779" s="36">
        <v>2020</v>
      </c>
      <c r="D779" s="81">
        <v>6974.1</v>
      </c>
    </row>
    <row r="780" spans="1:4">
      <c r="A780" s="36">
        <v>4</v>
      </c>
      <c r="B780" s="73" t="s">
        <v>411</v>
      </c>
      <c r="C780" s="36">
        <v>2021</v>
      </c>
      <c r="D780" s="81">
        <v>3100</v>
      </c>
    </row>
    <row r="781" spans="1:4">
      <c r="A781" s="36">
        <v>5</v>
      </c>
      <c r="B781" s="73" t="s">
        <v>966</v>
      </c>
      <c r="C781" s="36">
        <v>2021</v>
      </c>
      <c r="D781" s="81">
        <v>6651.54</v>
      </c>
    </row>
    <row r="782" spans="1:4">
      <c r="A782" s="36">
        <v>6</v>
      </c>
      <c r="B782" s="73" t="s">
        <v>967</v>
      </c>
      <c r="C782" s="36">
        <v>2023</v>
      </c>
      <c r="D782" s="81">
        <v>2999</v>
      </c>
    </row>
    <row r="783" spans="1:4">
      <c r="A783" s="36">
        <v>7</v>
      </c>
      <c r="B783" s="73" t="s">
        <v>965</v>
      </c>
      <c r="C783" s="36">
        <v>2023</v>
      </c>
      <c r="D783" s="81">
        <v>7500</v>
      </c>
    </row>
    <row r="784" spans="1:4">
      <c r="A784" s="376" t="s">
        <v>9</v>
      </c>
      <c r="B784" s="377"/>
      <c r="C784" s="378"/>
      <c r="D784" s="169">
        <f>SUM(D777:D783)</f>
        <v>68864.639999999999</v>
      </c>
    </row>
    <row r="785" spans="1:4">
      <c r="A785" s="375" t="s">
        <v>162</v>
      </c>
      <c r="B785" s="375"/>
      <c r="C785" s="375"/>
      <c r="D785" s="375"/>
    </row>
    <row r="786" spans="1:4">
      <c r="A786" s="36">
        <v>1</v>
      </c>
      <c r="B786" s="259" t="s">
        <v>632</v>
      </c>
      <c r="C786" s="260">
        <v>2020</v>
      </c>
      <c r="D786" s="258">
        <v>2324.6999999999998</v>
      </c>
    </row>
    <row r="787" spans="1:4">
      <c r="A787" s="36">
        <v>2</v>
      </c>
      <c r="B787" s="259" t="s">
        <v>632</v>
      </c>
      <c r="C787" s="260">
        <v>2020</v>
      </c>
      <c r="D787" s="258">
        <v>2324.6999999999998</v>
      </c>
    </row>
    <row r="788" spans="1:4">
      <c r="A788" s="36">
        <v>3</v>
      </c>
      <c r="B788" s="259" t="s">
        <v>632</v>
      </c>
      <c r="C788" s="260">
        <v>2020</v>
      </c>
      <c r="D788" s="258">
        <v>2324.6999999999998</v>
      </c>
    </row>
    <row r="789" spans="1:4">
      <c r="A789" s="36">
        <v>4</v>
      </c>
      <c r="B789" s="259" t="s">
        <v>633</v>
      </c>
      <c r="C789" s="260">
        <v>2020</v>
      </c>
      <c r="D789" s="258">
        <v>1600</v>
      </c>
    </row>
    <row r="790" spans="1:4">
      <c r="A790" s="36">
        <v>5</v>
      </c>
      <c r="B790" s="259" t="s">
        <v>634</v>
      </c>
      <c r="C790" s="260">
        <v>2020</v>
      </c>
      <c r="D790" s="258">
        <v>1510</v>
      </c>
    </row>
    <row r="791" spans="1:4">
      <c r="A791" s="36">
        <v>6</v>
      </c>
      <c r="B791" s="259" t="s">
        <v>635</v>
      </c>
      <c r="C791" s="260">
        <v>2020</v>
      </c>
      <c r="D791" s="258">
        <v>1510</v>
      </c>
    </row>
    <row r="792" spans="1:4">
      <c r="A792" s="36">
        <v>7</v>
      </c>
      <c r="B792" s="259" t="s">
        <v>635</v>
      </c>
      <c r="C792" s="260">
        <v>2020</v>
      </c>
      <c r="D792" s="258">
        <v>1510</v>
      </c>
    </row>
    <row r="793" spans="1:4">
      <c r="A793" s="36">
        <v>8</v>
      </c>
      <c r="B793" s="259" t="s">
        <v>635</v>
      </c>
      <c r="C793" s="260">
        <v>2020</v>
      </c>
      <c r="D793" s="258">
        <v>1510</v>
      </c>
    </row>
    <row r="794" spans="1:4">
      <c r="A794" s="36">
        <v>9</v>
      </c>
      <c r="B794" s="259" t="s">
        <v>636</v>
      </c>
      <c r="C794" s="260">
        <v>2020</v>
      </c>
      <c r="D794" s="258">
        <v>391.9</v>
      </c>
    </row>
    <row r="795" spans="1:4">
      <c r="A795" s="36">
        <v>10</v>
      </c>
      <c r="B795" s="259" t="s">
        <v>637</v>
      </c>
      <c r="C795" s="260">
        <v>2020</v>
      </c>
      <c r="D795" s="258">
        <v>379.99</v>
      </c>
    </row>
    <row r="796" spans="1:4">
      <c r="A796" s="36">
        <v>11</v>
      </c>
      <c r="B796" s="259" t="s">
        <v>638</v>
      </c>
      <c r="C796" s="260">
        <v>2020</v>
      </c>
      <c r="D796" s="258">
        <v>3790</v>
      </c>
    </row>
    <row r="797" spans="1:4">
      <c r="A797" s="36">
        <v>12</v>
      </c>
      <c r="B797" s="259" t="s">
        <v>639</v>
      </c>
      <c r="C797" s="260">
        <v>2020</v>
      </c>
      <c r="D797" s="258">
        <v>3750</v>
      </c>
    </row>
    <row r="798" spans="1:4">
      <c r="A798" s="36">
        <v>13</v>
      </c>
      <c r="B798" s="259" t="s">
        <v>639</v>
      </c>
      <c r="C798" s="260">
        <v>2020</v>
      </c>
      <c r="D798" s="258">
        <v>3750</v>
      </c>
    </row>
    <row r="799" spans="1:4">
      <c r="A799" s="36">
        <v>14</v>
      </c>
      <c r="B799" s="248" t="s">
        <v>529</v>
      </c>
      <c r="C799" s="249">
        <v>2021</v>
      </c>
      <c r="D799" s="258">
        <v>2915.1</v>
      </c>
    </row>
    <row r="800" spans="1:4">
      <c r="A800" s="36">
        <v>15</v>
      </c>
      <c r="B800" s="248" t="s">
        <v>529</v>
      </c>
      <c r="C800" s="249">
        <v>2021</v>
      </c>
      <c r="D800" s="258">
        <v>2915.1</v>
      </c>
    </row>
    <row r="801" spans="1:4">
      <c r="A801" s="36">
        <v>16</v>
      </c>
      <c r="B801" s="248" t="s">
        <v>529</v>
      </c>
      <c r="C801" s="249">
        <v>2021</v>
      </c>
      <c r="D801" s="258">
        <v>2915.1</v>
      </c>
    </row>
    <row r="802" spans="1:4">
      <c r="A802" s="36">
        <v>17</v>
      </c>
      <c r="B802" s="248" t="s">
        <v>529</v>
      </c>
      <c r="C802" s="249">
        <v>2021</v>
      </c>
      <c r="D802" s="258">
        <v>2915.1</v>
      </c>
    </row>
    <row r="803" spans="1:4">
      <c r="A803" s="36">
        <v>18</v>
      </c>
      <c r="B803" s="248" t="s">
        <v>640</v>
      </c>
      <c r="C803" s="249">
        <v>2021</v>
      </c>
      <c r="D803" s="258">
        <v>2357.7199999999998</v>
      </c>
    </row>
    <row r="804" spans="1:4">
      <c r="A804" s="36">
        <v>19</v>
      </c>
      <c r="B804" s="248" t="s">
        <v>640</v>
      </c>
      <c r="C804" s="249">
        <v>2021</v>
      </c>
      <c r="D804" s="258">
        <v>2357.7199999999998</v>
      </c>
    </row>
    <row r="805" spans="1:4">
      <c r="A805" s="36">
        <v>20</v>
      </c>
      <c r="B805" s="248" t="s">
        <v>640</v>
      </c>
      <c r="C805" s="249">
        <v>2021</v>
      </c>
      <c r="D805" s="258">
        <v>2357.7199999999998</v>
      </c>
    </row>
    <row r="806" spans="1:4">
      <c r="A806" s="36">
        <v>21</v>
      </c>
      <c r="B806" s="248" t="s">
        <v>640</v>
      </c>
      <c r="C806" s="249">
        <v>2021</v>
      </c>
      <c r="D806" s="258">
        <v>2357.7199999999998</v>
      </c>
    </row>
    <row r="807" spans="1:4">
      <c r="A807" s="36">
        <v>22</v>
      </c>
      <c r="B807" s="248" t="s">
        <v>640</v>
      </c>
      <c r="C807" s="249">
        <v>2021</v>
      </c>
      <c r="D807" s="258">
        <v>2357.7199999999998</v>
      </c>
    </row>
    <row r="808" spans="1:4">
      <c r="A808" s="36">
        <v>23</v>
      </c>
      <c r="B808" s="248" t="s">
        <v>641</v>
      </c>
      <c r="C808" s="249">
        <v>2021</v>
      </c>
      <c r="D808" s="258">
        <v>234.79</v>
      </c>
    </row>
    <row r="809" spans="1:4">
      <c r="A809" s="36">
        <v>24</v>
      </c>
      <c r="B809" s="248" t="s">
        <v>849</v>
      </c>
      <c r="C809" s="249">
        <v>2023</v>
      </c>
      <c r="D809" s="250">
        <v>1955.7</v>
      </c>
    </row>
    <row r="810" spans="1:4">
      <c r="A810" s="36">
        <v>25</v>
      </c>
      <c r="B810" s="248" t="s">
        <v>850</v>
      </c>
      <c r="C810" s="249">
        <v>2023</v>
      </c>
      <c r="D810" s="250">
        <v>3690</v>
      </c>
    </row>
    <row r="811" spans="1:4">
      <c r="A811" s="87">
        <v>26</v>
      </c>
      <c r="B811" s="248" t="s">
        <v>851</v>
      </c>
      <c r="C811" s="249">
        <v>2023</v>
      </c>
      <c r="D811" s="250">
        <v>694</v>
      </c>
    </row>
    <row r="812" spans="1:4">
      <c r="A812" s="87">
        <v>27</v>
      </c>
      <c r="B812" s="248" t="s">
        <v>851</v>
      </c>
      <c r="C812" s="249">
        <v>2023</v>
      </c>
      <c r="D812" s="250">
        <v>694</v>
      </c>
    </row>
    <row r="813" spans="1:4">
      <c r="A813" s="87">
        <v>28</v>
      </c>
      <c r="B813" s="248" t="s">
        <v>851</v>
      </c>
      <c r="C813" s="249">
        <v>2023</v>
      </c>
      <c r="D813" s="250">
        <v>694</v>
      </c>
    </row>
    <row r="814" spans="1:4">
      <c r="A814" s="87">
        <v>29</v>
      </c>
      <c r="B814" s="248" t="s">
        <v>851</v>
      </c>
      <c r="C814" s="249">
        <v>2023</v>
      </c>
      <c r="D814" s="250">
        <v>694</v>
      </c>
    </row>
    <row r="815" spans="1:4">
      <c r="A815" s="87">
        <v>30</v>
      </c>
      <c r="B815" s="248" t="s">
        <v>851</v>
      </c>
      <c r="C815" s="249">
        <v>2023</v>
      </c>
      <c r="D815" s="250">
        <v>694</v>
      </c>
    </row>
    <row r="816" spans="1:4">
      <c r="A816" s="376" t="s">
        <v>9</v>
      </c>
      <c r="B816" s="377"/>
      <c r="C816" s="378"/>
      <c r="D816" s="169">
        <f>SUM(D786:D815)</f>
        <v>59475.479999999996</v>
      </c>
    </row>
    <row r="817" spans="1:4">
      <c r="A817" s="375" t="s">
        <v>163</v>
      </c>
      <c r="B817" s="375"/>
      <c r="C817" s="375"/>
      <c r="D817" s="375"/>
    </row>
    <row r="818" spans="1:4">
      <c r="A818" s="36">
        <v>1</v>
      </c>
      <c r="B818" s="73" t="s">
        <v>514</v>
      </c>
      <c r="C818" s="36">
        <v>2020</v>
      </c>
      <c r="D818" s="177">
        <v>1399</v>
      </c>
    </row>
    <row r="819" spans="1:4">
      <c r="A819" s="36">
        <v>2</v>
      </c>
      <c r="B819" s="73" t="s">
        <v>515</v>
      </c>
      <c r="C819" s="36">
        <v>2020</v>
      </c>
      <c r="D819" s="177">
        <v>949</v>
      </c>
    </row>
    <row r="820" spans="1:4">
      <c r="A820" s="36">
        <v>3</v>
      </c>
      <c r="B820" s="73" t="s">
        <v>514</v>
      </c>
      <c r="C820" s="36">
        <v>2020</v>
      </c>
      <c r="D820" s="177">
        <v>1399</v>
      </c>
    </row>
    <row r="821" spans="1:4">
      <c r="A821" s="36">
        <v>4</v>
      </c>
      <c r="B821" s="73" t="s">
        <v>516</v>
      </c>
      <c r="C821" s="36">
        <v>2020</v>
      </c>
      <c r="D821" s="177">
        <v>3800</v>
      </c>
    </row>
    <row r="822" spans="1:4">
      <c r="A822" s="36">
        <v>5</v>
      </c>
      <c r="B822" s="73" t="s">
        <v>516</v>
      </c>
      <c r="C822" s="36">
        <v>2020</v>
      </c>
      <c r="D822" s="177">
        <v>3800</v>
      </c>
    </row>
    <row r="823" spans="1:4">
      <c r="A823" s="36">
        <v>6</v>
      </c>
      <c r="B823" s="73" t="s">
        <v>516</v>
      </c>
      <c r="C823" s="36">
        <v>2020</v>
      </c>
      <c r="D823" s="177">
        <v>3800</v>
      </c>
    </row>
    <row r="824" spans="1:4">
      <c r="A824" s="36">
        <v>7</v>
      </c>
      <c r="B824" s="73" t="s">
        <v>516</v>
      </c>
      <c r="C824" s="36">
        <v>2020</v>
      </c>
      <c r="D824" s="177">
        <v>3800</v>
      </c>
    </row>
    <row r="825" spans="1:4">
      <c r="A825" s="36">
        <v>8</v>
      </c>
      <c r="B825" s="73" t="s">
        <v>516</v>
      </c>
      <c r="C825" s="36">
        <v>2020</v>
      </c>
      <c r="D825" s="177">
        <v>3800</v>
      </c>
    </row>
    <row r="826" spans="1:4">
      <c r="A826" s="36">
        <v>9</v>
      </c>
      <c r="B826" s="73" t="s">
        <v>517</v>
      </c>
      <c r="C826" s="36">
        <v>2020</v>
      </c>
      <c r="D826" s="177">
        <v>3800</v>
      </c>
    </row>
    <row r="827" spans="1:4">
      <c r="A827" s="36">
        <v>10</v>
      </c>
      <c r="B827" s="73" t="s">
        <v>517</v>
      </c>
      <c r="C827" s="36">
        <v>2020</v>
      </c>
      <c r="D827" s="177">
        <v>3800</v>
      </c>
    </row>
    <row r="828" spans="1:4">
      <c r="A828" s="36">
        <v>11</v>
      </c>
      <c r="B828" s="73" t="s">
        <v>517</v>
      </c>
      <c r="C828" s="36">
        <v>2020</v>
      </c>
      <c r="D828" s="177">
        <v>3800</v>
      </c>
    </row>
    <row r="829" spans="1:4">
      <c r="A829" s="36">
        <v>12</v>
      </c>
      <c r="B829" s="73" t="s">
        <v>517</v>
      </c>
      <c r="C829" s="36">
        <v>2020</v>
      </c>
      <c r="D829" s="177">
        <v>3800</v>
      </c>
    </row>
    <row r="830" spans="1:4">
      <c r="A830" s="36">
        <v>13</v>
      </c>
      <c r="B830" s="73" t="s">
        <v>517</v>
      </c>
      <c r="C830" s="36">
        <v>2020</v>
      </c>
      <c r="D830" s="177">
        <v>3800</v>
      </c>
    </row>
    <row r="831" spans="1:4">
      <c r="A831" s="36">
        <v>14</v>
      </c>
      <c r="B831" s="73" t="s">
        <v>517</v>
      </c>
      <c r="C831" s="36">
        <v>2020</v>
      </c>
      <c r="D831" s="177">
        <v>3800</v>
      </c>
    </row>
    <row r="832" spans="1:4">
      <c r="A832" s="36">
        <v>15</v>
      </c>
      <c r="B832" s="73" t="s">
        <v>517</v>
      </c>
      <c r="C832" s="36">
        <v>2020</v>
      </c>
      <c r="D832" s="177">
        <v>3800</v>
      </c>
    </row>
    <row r="833" spans="1:4">
      <c r="A833" s="36">
        <v>16</v>
      </c>
      <c r="B833" s="73" t="s">
        <v>517</v>
      </c>
      <c r="C833" s="36">
        <v>2020</v>
      </c>
      <c r="D833" s="177">
        <v>3800</v>
      </c>
    </row>
    <row r="834" spans="1:4">
      <c r="A834" s="36">
        <v>17</v>
      </c>
      <c r="B834" s="73" t="s">
        <v>517</v>
      </c>
      <c r="C834" s="36">
        <v>2020</v>
      </c>
      <c r="D834" s="177">
        <v>3800</v>
      </c>
    </row>
    <row r="835" spans="1:4">
      <c r="A835" s="36">
        <v>18</v>
      </c>
      <c r="B835" s="73" t="s">
        <v>517</v>
      </c>
      <c r="C835" s="36">
        <v>2020</v>
      </c>
      <c r="D835" s="177">
        <v>3800</v>
      </c>
    </row>
    <row r="836" spans="1:4">
      <c r="A836" s="36">
        <v>19</v>
      </c>
      <c r="B836" s="73" t="s">
        <v>517</v>
      </c>
      <c r="C836" s="36">
        <v>2020</v>
      </c>
      <c r="D836" s="177">
        <v>3800</v>
      </c>
    </row>
    <row r="837" spans="1:4">
      <c r="A837" s="36">
        <v>20</v>
      </c>
      <c r="B837" s="73" t="s">
        <v>517</v>
      </c>
      <c r="C837" s="36">
        <v>2020</v>
      </c>
      <c r="D837" s="177">
        <v>3800</v>
      </c>
    </row>
    <row r="838" spans="1:4">
      <c r="A838" s="36">
        <v>21</v>
      </c>
      <c r="B838" s="73" t="s">
        <v>517</v>
      </c>
      <c r="C838" s="36">
        <v>2020</v>
      </c>
      <c r="D838" s="177">
        <v>3800</v>
      </c>
    </row>
    <row r="839" spans="1:4">
      <c r="A839" s="36">
        <v>22</v>
      </c>
      <c r="B839" s="73" t="s">
        <v>517</v>
      </c>
      <c r="C839" s="36">
        <v>2020</v>
      </c>
      <c r="D839" s="177">
        <v>3800</v>
      </c>
    </row>
    <row r="840" spans="1:4">
      <c r="A840" s="36">
        <v>23</v>
      </c>
      <c r="B840" s="73" t="s">
        <v>517</v>
      </c>
      <c r="C840" s="36">
        <v>2020</v>
      </c>
      <c r="D840" s="177">
        <v>3800</v>
      </c>
    </row>
    <row r="841" spans="1:4">
      <c r="A841" s="36">
        <v>24</v>
      </c>
      <c r="B841" s="73" t="s">
        <v>517</v>
      </c>
      <c r="C841" s="36">
        <v>2020</v>
      </c>
      <c r="D841" s="177">
        <v>3800</v>
      </c>
    </row>
    <row r="842" spans="1:4">
      <c r="A842" s="36">
        <v>25</v>
      </c>
      <c r="B842" s="73" t="s">
        <v>517</v>
      </c>
      <c r="C842" s="36">
        <v>2020</v>
      </c>
      <c r="D842" s="177">
        <v>3800</v>
      </c>
    </row>
    <row r="843" spans="1:4">
      <c r="A843" s="36">
        <v>26</v>
      </c>
      <c r="B843" s="73" t="s">
        <v>517</v>
      </c>
      <c r="C843" s="36">
        <v>2020</v>
      </c>
      <c r="D843" s="177">
        <v>3800</v>
      </c>
    </row>
    <row r="844" spans="1:4">
      <c r="A844" s="36">
        <v>27</v>
      </c>
      <c r="B844" s="73" t="s">
        <v>517</v>
      </c>
      <c r="C844" s="36">
        <v>2020</v>
      </c>
      <c r="D844" s="177">
        <v>3800</v>
      </c>
    </row>
    <row r="845" spans="1:4">
      <c r="A845" s="36">
        <v>28</v>
      </c>
      <c r="B845" s="73" t="s">
        <v>517</v>
      </c>
      <c r="C845" s="36">
        <v>2020</v>
      </c>
      <c r="D845" s="177">
        <v>3800</v>
      </c>
    </row>
    <row r="846" spans="1:4">
      <c r="A846" s="36">
        <v>29</v>
      </c>
      <c r="B846" s="73" t="s">
        <v>517</v>
      </c>
      <c r="C846" s="36">
        <v>2020</v>
      </c>
      <c r="D846" s="177">
        <v>3800</v>
      </c>
    </row>
    <row r="847" spans="1:4">
      <c r="A847" s="36">
        <v>30</v>
      </c>
      <c r="B847" s="73" t="s">
        <v>517</v>
      </c>
      <c r="C847" s="36">
        <v>2020</v>
      </c>
      <c r="D847" s="177">
        <v>3800</v>
      </c>
    </row>
    <row r="848" spans="1:4">
      <c r="A848" s="36">
        <v>31</v>
      </c>
      <c r="B848" s="73" t="s">
        <v>517</v>
      </c>
      <c r="C848" s="36">
        <v>2020</v>
      </c>
      <c r="D848" s="177">
        <v>3800</v>
      </c>
    </row>
    <row r="849" spans="1:4">
      <c r="A849" s="36">
        <v>32</v>
      </c>
      <c r="B849" s="73" t="s">
        <v>517</v>
      </c>
      <c r="C849" s="36">
        <v>2020</v>
      </c>
      <c r="D849" s="177">
        <v>3800</v>
      </c>
    </row>
    <row r="850" spans="1:4">
      <c r="A850" s="36">
        <v>33</v>
      </c>
      <c r="B850" s="73" t="s">
        <v>517</v>
      </c>
      <c r="C850" s="36">
        <v>2020</v>
      </c>
      <c r="D850" s="177">
        <v>3800</v>
      </c>
    </row>
    <row r="851" spans="1:4">
      <c r="A851" s="36">
        <v>34</v>
      </c>
      <c r="B851" s="73" t="s">
        <v>517</v>
      </c>
      <c r="C851" s="36">
        <v>2020</v>
      </c>
      <c r="D851" s="177">
        <v>3800</v>
      </c>
    </row>
    <row r="852" spans="1:4">
      <c r="A852" s="36">
        <v>35</v>
      </c>
      <c r="B852" s="73" t="s">
        <v>517</v>
      </c>
      <c r="C852" s="36">
        <v>2020</v>
      </c>
      <c r="D852" s="177">
        <v>3800</v>
      </c>
    </row>
    <row r="853" spans="1:4">
      <c r="A853" s="36">
        <v>36</v>
      </c>
      <c r="B853" s="73" t="s">
        <v>518</v>
      </c>
      <c r="C853" s="36">
        <v>2020</v>
      </c>
      <c r="D853" s="177">
        <v>2324.6999999999998</v>
      </c>
    </row>
    <row r="854" spans="1:4">
      <c r="A854" s="36">
        <v>37</v>
      </c>
      <c r="B854" s="73" t="s">
        <v>519</v>
      </c>
      <c r="C854" s="36">
        <v>2020</v>
      </c>
      <c r="D854" s="177">
        <v>2324.6999999999998</v>
      </c>
    </row>
    <row r="855" spans="1:4">
      <c r="A855" s="36">
        <v>38</v>
      </c>
      <c r="B855" s="73" t="s">
        <v>520</v>
      </c>
      <c r="C855" s="36">
        <v>2020</v>
      </c>
      <c r="D855" s="177">
        <v>2324.6999999999998</v>
      </c>
    </row>
    <row r="856" spans="1:4">
      <c r="A856" s="36">
        <v>39</v>
      </c>
      <c r="B856" s="73" t="s">
        <v>521</v>
      </c>
      <c r="C856" s="36">
        <v>2020</v>
      </c>
      <c r="D856" s="177">
        <v>2324.6999999999998</v>
      </c>
    </row>
    <row r="857" spans="1:4">
      <c r="A857" s="36">
        <v>40</v>
      </c>
      <c r="B857" s="73" t="s">
        <v>522</v>
      </c>
      <c r="C857" s="36">
        <v>2020</v>
      </c>
      <c r="D857" s="177">
        <v>998</v>
      </c>
    </row>
    <row r="858" spans="1:4" ht="25.5">
      <c r="A858" s="36">
        <v>41</v>
      </c>
      <c r="B858" s="73" t="s">
        <v>523</v>
      </c>
      <c r="C858" s="36">
        <v>2021</v>
      </c>
      <c r="D858" s="177">
        <v>599.99</v>
      </c>
    </row>
    <row r="859" spans="1:4">
      <c r="A859" s="36">
        <v>42</v>
      </c>
      <c r="B859" s="73" t="s">
        <v>524</v>
      </c>
      <c r="C859" s="36">
        <v>2021</v>
      </c>
      <c r="D859" s="177">
        <v>1617.15</v>
      </c>
    </row>
    <row r="860" spans="1:4">
      <c r="A860" s="36">
        <v>43</v>
      </c>
      <c r="B860" s="73" t="s">
        <v>525</v>
      </c>
      <c r="C860" s="36">
        <v>2021</v>
      </c>
      <c r="D860" s="177">
        <v>349</v>
      </c>
    </row>
    <row r="861" spans="1:4" ht="25.5">
      <c r="A861" s="36">
        <v>44</v>
      </c>
      <c r="B861" s="73" t="s">
        <v>526</v>
      </c>
      <c r="C861" s="36">
        <v>2021</v>
      </c>
      <c r="D861" s="177">
        <v>459</v>
      </c>
    </row>
    <row r="862" spans="1:4">
      <c r="A862" s="36">
        <v>45</v>
      </c>
      <c r="B862" s="73" t="s">
        <v>527</v>
      </c>
      <c r="C862" s="36">
        <v>2021</v>
      </c>
      <c r="D862" s="177">
        <v>548.99</v>
      </c>
    </row>
    <row r="863" spans="1:4">
      <c r="A863" s="36">
        <v>46</v>
      </c>
      <c r="B863" s="73" t="s">
        <v>528</v>
      </c>
      <c r="C863" s="36">
        <v>2021</v>
      </c>
      <c r="D863" s="177">
        <v>2079.9299999999998</v>
      </c>
    </row>
    <row r="864" spans="1:4">
      <c r="A864" s="36">
        <v>47</v>
      </c>
      <c r="B864" s="73" t="s">
        <v>528</v>
      </c>
      <c r="C864" s="36">
        <v>2021</v>
      </c>
      <c r="D864" s="177">
        <v>2079.9299999999998</v>
      </c>
    </row>
    <row r="865" spans="1:4">
      <c r="A865" s="36">
        <v>48</v>
      </c>
      <c r="B865" s="73" t="s">
        <v>528</v>
      </c>
      <c r="C865" s="36">
        <v>2021</v>
      </c>
      <c r="D865" s="177">
        <v>2079.9299999999998</v>
      </c>
    </row>
    <row r="866" spans="1:4">
      <c r="A866" s="36">
        <v>49</v>
      </c>
      <c r="B866" s="73" t="s">
        <v>528</v>
      </c>
      <c r="C866" s="36">
        <v>2021</v>
      </c>
      <c r="D866" s="177">
        <v>2079.9299999999998</v>
      </c>
    </row>
    <row r="867" spans="1:4">
      <c r="A867" s="36">
        <v>50</v>
      </c>
      <c r="B867" s="73" t="s">
        <v>528</v>
      </c>
      <c r="C867" s="36">
        <v>2021</v>
      </c>
      <c r="D867" s="177">
        <v>2079.9299999999998</v>
      </c>
    </row>
    <row r="868" spans="1:4">
      <c r="A868" s="36">
        <v>51</v>
      </c>
      <c r="B868" s="73" t="s">
        <v>528</v>
      </c>
      <c r="C868" s="36">
        <v>2021</v>
      </c>
      <c r="D868" s="177">
        <v>2079.9299999999998</v>
      </c>
    </row>
    <row r="869" spans="1:4">
      <c r="A869" s="36">
        <v>52</v>
      </c>
      <c r="B869" s="73" t="s">
        <v>528</v>
      </c>
      <c r="C869" s="36">
        <v>2021</v>
      </c>
      <c r="D869" s="177">
        <v>2079.9299999999998</v>
      </c>
    </row>
    <row r="870" spans="1:4">
      <c r="A870" s="36">
        <v>53</v>
      </c>
      <c r="B870" s="73" t="s">
        <v>528</v>
      </c>
      <c r="C870" s="36">
        <v>2021</v>
      </c>
      <c r="D870" s="177">
        <v>2079.9299999999998</v>
      </c>
    </row>
    <row r="871" spans="1:4">
      <c r="A871" s="36">
        <v>54</v>
      </c>
      <c r="B871" s="73" t="s">
        <v>528</v>
      </c>
      <c r="C871" s="36">
        <v>2021</v>
      </c>
      <c r="D871" s="177">
        <v>2079.9299999999998</v>
      </c>
    </row>
    <row r="872" spans="1:4">
      <c r="A872" s="36">
        <v>55</v>
      </c>
      <c r="B872" s="73" t="s">
        <v>528</v>
      </c>
      <c r="C872" s="36">
        <v>2021</v>
      </c>
      <c r="D872" s="177">
        <v>2079.9299999999998</v>
      </c>
    </row>
    <row r="873" spans="1:4">
      <c r="A873" s="36">
        <v>56</v>
      </c>
      <c r="B873" s="73" t="s">
        <v>528</v>
      </c>
      <c r="C873" s="36">
        <v>2021</v>
      </c>
      <c r="D873" s="177">
        <v>2079.9299999999998</v>
      </c>
    </row>
    <row r="874" spans="1:4">
      <c r="A874" s="36">
        <v>57</v>
      </c>
      <c r="B874" s="73" t="s">
        <v>528</v>
      </c>
      <c r="C874" s="36">
        <v>2021</v>
      </c>
      <c r="D874" s="177">
        <v>2079.9299999999998</v>
      </c>
    </row>
    <row r="875" spans="1:4">
      <c r="A875" s="36">
        <v>58</v>
      </c>
      <c r="B875" s="73" t="s">
        <v>528</v>
      </c>
      <c r="C875" s="36">
        <v>2021</v>
      </c>
      <c r="D875" s="177">
        <v>2079.9299999999998</v>
      </c>
    </row>
    <row r="876" spans="1:4">
      <c r="A876" s="36">
        <v>59</v>
      </c>
      <c r="B876" s="73" t="s">
        <v>528</v>
      </c>
      <c r="C876" s="36">
        <v>2021</v>
      </c>
      <c r="D876" s="177">
        <v>2079.9299999999998</v>
      </c>
    </row>
    <row r="877" spans="1:4">
      <c r="A877" s="36">
        <v>60</v>
      </c>
      <c r="B877" s="73" t="s">
        <v>528</v>
      </c>
      <c r="C877" s="36">
        <v>2021</v>
      </c>
      <c r="D877" s="177">
        <v>2079.9299999999998</v>
      </c>
    </row>
    <row r="878" spans="1:4">
      <c r="A878" s="36">
        <v>61</v>
      </c>
      <c r="B878" s="73" t="s">
        <v>528</v>
      </c>
      <c r="C878" s="36">
        <v>2021</v>
      </c>
      <c r="D878" s="177">
        <v>2079.9299999999998</v>
      </c>
    </row>
    <row r="879" spans="1:4">
      <c r="A879" s="36">
        <v>62</v>
      </c>
      <c r="B879" s="73" t="s">
        <v>1263</v>
      </c>
      <c r="C879" s="36">
        <v>2022</v>
      </c>
      <c r="D879" s="177">
        <v>9300</v>
      </c>
    </row>
    <row r="880" spans="1:4">
      <c r="A880" s="36">
        <v>63</v>
      </c>
      <c r="B880" s="73" t="s">
        <v>529</v>
      </c>
      <c r="C880" s="36">
        <v>2021</v>
      </c>
      <c r="D880" s="177">
        <v>2915.1</v>
      </c>
    </row>
    <row r="881" spans="1:4">
      <c r="A881" s="36">
        <v>64</v>
      </c>
      <c r="B881" s="73" t="s">
        <v>529</v>
      </c>
      <c r="C881" s="36">
        <v>2021</v>
      </c>
      <c r="D881" s="177">
        <v>2915.1</v>
      </c>
    </row>
    <row r="882" spans="1:4">
      <c r="A882" s="36">
        <v>65</v>
      </c>
      <c r="B882" s="73" t="s">
        <v>529</v>
      </c>
      <c r="C882" s="36">
        <v>2021</v>
      </c>
      <c r="D882" s="177">
        <v>2915.1</v>
      </c>
    </row>
    <row r="883" spans="1:4">
      <c r="A883" s="36">
        <v>66</v>
      </c>
      <c r="B883" s="73" t="s">
        <v>529</v>
      </c>
      <c r="C883" s="36">
        <v>2021</v>
      </c>
      <c r="D883" s="177">
        <v>2915.1</v>
      </c>
    </row>
    <row r="884" spans="1:4" ht="25.5">
      <c r="A884" s="36">
        <v>67</v>
      </c>
      <c r="B884" s="73" t="s">
        <v>907</v>
      </c>
      <c r="C884" s="36">
        <v>2023</v>
      </c>
      <c r="D884" s="177">
        <v>5669.99</v>
      </c>
    </row>
    <row r="885" spans="1:4">
      <c r="A885" s="36">
        <v>68</v>
      </c>
      <c r="B885" s="73" t="s">
        <v>908</v>
      </c>
      <c r="C885" s="36">
        <v>2023</v>
      </c>
      <c r="D885" s="177">
        <v>2050</v>
      </c>
    </row>
    <row r="886" spans="1:4">
      <c r="A886" s="36">
        <v>69</v>
      </c>
      <c r="B886" s="73" t="s">
        <v>909</v>
      </c>
      <c r="C886" s="36">
        <v>2023</v>
      </c>
      <c r="D886" s="177">
        <v>1955.7</v>
      </c>
    </row>
    <row r="887" spans="1:4" ht="25.5">
      <c r="A887" s="36">
        <v>70</v>
      </c>
      <c r="B887" s="73" t="s">
        <v>910</v>
      </c>
      <c r="C887" s="36">
        <v>2023</v>
      </c>
      <c r="D887" s="177">
        <v>4799</v>
      </c>
    </row>
    <row r="888" spans="1:4">
      <c r="A888" s="36">
        <v>71</v>
      </c>
      <c r="B888" s="73" t="s">
        <v>911</v>
      </c>
      <c r="C888" s="36">
        <v>2023</v>
      </c>
      <c r="D888" s="177">
        <v>1615</v>
      </c>
    </row>
    <row r="889" spans="1:4" ht="25.5">
      <c r="A889" s="36">
        <v>72</v>
      </c>
      <c r="B889" s="73" t="s">
        <v>912</v>
      </c>
      <c r="C889" s="36">
        <v>2023</v>
      </c>
      <c r="D889" s="177">
        <v>4150</v>
      </c>
    </row>
    <row r="890" spans="1:4" ht="25.5">
      <c r="A890" s="36">
        <v>73</v>
      </c>
      <c r="B890" s="73" t="s">
        <v>1264</v>
      </c>
      <c r="C890" s="36">
        <v>2023</v>
      </c>
      <c r="D890" s="177">
        <v>650.01</v>
      </c>
    </row>
    <row r="891" spans="1:4" ht="25.5">
      <c r="A891" s="36">
        <v>74</v>
      </c>
      <c r="B891" s="73" t="s">
        <v>915</v>
      </c>
      <c r="C891" s="36">
        <v>2023</v>
      </c>
      <c r="D891" s="177">
        <v>2699</v>
      </c>
    </row>
    <row r="892" spans="1:4" ht="25.5">
      <c r="A892" s="36">
        <v>75</v>
      </c>
      <c r="B892" s="73" t="s">
        <v>917</v>
      </c>
      <c r="C892" s="36">
        <v>2023</v>
      </c>
      <c r="D892" s="177">
        <v>2100</v>
      </c>
    </row>
    <row r="893" spans="1:4" ht="25.5">
      <c r="A893" s="36">
        <v>76</v>
      </c>
      <c r="B893" s="73" t="s">
        <v>916</v>
      </c>
      <c r="C893" s="36">
        <v>2023</v>
      </c>
      <c r="D893" s="177">
        <v>2100</v>
      </c>
    </row>
    <row r="894" spans="1:4" ht="25.5">
      <c r="A894" s="36">
        <v>77</v>
      </c>
      <c r="B894" s="73" t="s">
        <v>931</v>
      </c>
      <c r="C894" s="36">
        <v>2023</v>
      </c>
      <c r="D894" s="177">
        <v>2100</v>
      </c>
    </row>
    <row r="895" spans="1:4" ht="25.5">
      <c r="A895" s="36">
        <v>78</v>
      </c>
      <c r="B895" s="73" t="s">
        <v>930</v>
      </c>
      <c r="C895" s="36">
        <v>2023</v>
      </c>
      <c r="D895" s="177">
        <v>2100</v>
      </c>
    </row>
    <row r="896" spans="1:4" ht="25.5">
      <c r="A896" s="36">
        <v>79</v>
      </c>
      <c r="B896" s="73" t="s">
        <v>929</v>
      </c>
      <c r="C896" s="36">
        <v>2023</v>
      </c>
      <c r="D896" s="177">
        <v>2100</v>
      </c>
    </row>
    <row r="897" spans="1:4" ht="25.5">
      <c r="A897" s="36">
        <v>80</v>
      </c>
      <c r="B897" s="73" t="s">
        <v>928</v>
      </c>
      <c r="C897" s="36">
        <v>2023</v>
      </c>
      <c r="D897" s="177">
        <v>2100</v>
      </c>
    </row>
    <row r="898" spans="1:4" ht="25.5">
      <c r="A898" s="36">
        <v>81</v>
      </c>
      <c r="B898" s="73" t="s">
        <v>927</v>
      </c>
      <c r="C898" s="36">
        <v>2023</v>
      </c>
      <c r="D898" s="177">
        <v>2100</v>
      </c>
    </row>
    <row r="899" spans="1:4" ht="25.5">
      <c r="A899" s="36">
        <v>82</v>
      </c>
      <c r="B899" s="73" t="s">
        <v>926</v>
      </c>
      <c r="C899" s="36">
        <v>2023</v>
      </c>
      <c r="D899" s="177">
        <v>2100</v>
      </c>
    </row>
    <row r="900" spans="1:4" ht="25.5">
      <c r="A900" s="36">
        <v>83</v>
      </c>
      <c r="B900" s="73" t="s">
        <v>925</v>
      </c>
      <c r="C900" s="36">
        <v>2023</v>
      </c>
      <c r="D900" s="177">
        <v>2100</v>
      </c>
    </row>
    <row r="901" spans="1:4" ht="25.5">
      <c r="A901" s="36">
        <v>84</v>
      </c>
      <c r="B901" s="73" t="s">
        <v>924</v>
      </c>
      <c r="C901" s="36">
        <v>2023</v>
      </c>
      <c r="D901" s="177">
        <v>2100</v>
      </c>
    </row>
    <row r="902" spans="1:4" ht="25.5">
      <c r="A902" s="36">
        <v>85</v>
      </c>
      <c r="B902" s="73" t="s">
        <v>923</v>
      </c>
      <c r="C902" s="36">
        <v>2023</v>
      </c>
      <c r="D902" s="177">
        <v>2100</v>
      </c>
    </row>
    <row r="903" spans="1:4" ht="25.5">
      <c r="A903" s="36">
        <v>86</v>
      </c>
      <c r="B903" s="73" t="s">
        <v>922</v>
      </c>
      <c r="C903" s="36">
        <v>2023</v>
      </c>
      <c r="D903" s="177">
        <v>2100</v>
      </c>
    </row>
    <row r="904" spans="1:4" ht="25.5">
      <c r="A904" s="36">
        <v>87</v>
      </c>
      <c r="B904" s="73" t="s">
        <v>921</v>
      </c>
      <c r="C904" s="36">
        <v>2023</v>
      </c>
      <c r="D904" s="177">
        <v>2100</v>
      </c>
    </row>
    <row r="905" spans="1:4" ht="25.5">
      <c r="A905" s="36">
        <v>88</v>
      </c>
      <c r="B905" s="73" t="s">
        <v>920</v>
      </c>
      <c r="C905" s="36">
        <v>2023</v>
      </c>
      <c r="D905" s="177">
        <v>2100</v>
      </c>
    </row>
    <row r="906" spans="1:4" ht="25.5">
      <c r="A906" s="36">
        <v>89</v>
      </c>
      <c r="B906" s="73" t="s">
        <v>919</v>
      </c>
      <c r="C906" s="36">
        <v>2023</v>
      </c>
      <c r="D906" s="177">
        <v>2100</v>
      </c>
    </row>
    <row r="907" spans="1:4" ht="25.5">
      <c r="A907" s="36">
        <v>90</v>
      </c>
      <c r="B907" s="73" t="s">
        <v>918</v>
      </c>
      <c r="C907" s="36">
        <v>2023</v>
      </c>
      <c r="D907" s="177">
        <v>2100</v>
      </c>
    </row>
    <row r="908" spans="1:4">
      <c r="A908" s="36">
        <v>91</v>
      </c>
      <c r="B908" s="73" t="s">
        <v>913</v>
      </c>
      <c r="C908" s="36">
        <v>2023</v>
      </c>
      <c r="D908" s="177">
        <v>2200</v>
      </c>
    </row>
    <row r="909" spans="1:4">
      <c r="A909" s="36">
        <v>92</v>
      </c>
      <c r="B909" s="73" t="s">
        <v>914</v>
      </c>
      <c r="C909" s="36">
        <v>2023</v>
      </c>
      <c r="D909" s="177">
        <v>7743.1</v>
      </c>
    </row>
    <row r="910" spans="1:4" ht="25.5">
      <c r="A910" s="36">
        <v>93</v>
      </c>
      <c r="B910" s="73" t="s">
        <v>917</v>
      </c>
      <c r="C910" s="36">
        <v>2023</v>
      </c>
      <c r="D910" s="177">
        <v>2100</v>
      </c>
    </row>
    <row r="911" spans="1:4" ht="25.5">
      <c r="A911" s="36">
        <v>94</v>
      </c>
      <c r="B911" s="73" t="s">
        <v>916</v>
      </c>
      <c r="C911" s="36">
        <v>2023</v>
      </c>
      <c r="D911" s="177">
        <v>2100</v>
      </c>
    </row>
    <row r="912" spans="1:4" ht="25.5">
      <c r="A912" s="36">
        <v>95</v>
      </c>
      <c r="B912" s="73" t="s">
        <v>937</v>
      </c>
      <c r="C912" s="36">
        <v>2023</v>
      </c>
      <c r="D912" s="177">
        <v>2100</v>
      </c>
    </row>
    <row r="913" spans="1:4" ht="25.5">
      <c r="A913" s="36">
        <v>96</v>
      </c>
      <c r="B913" s="73" t="s">
        <v>936</v>
      </c>
      <c r="C913" s="36">
        <v>2023</v>
      </c>
      <c r="D913" s="177">
        <v>2100</v>
      </c>
    </row>
    <row r="914" spans="1:4" ht="25.5">
      <c r="A914" s="36">
        <v>97</v>
      </c>
      <c r="B914" s="73" t="s">
        <v>929</v>
      </c>
      <c r="C914" s="36">
        <v>2023</v>
      </c>
      <c r="D914" s="177">
        <v>2100</v>
      </c>
    </row>
    <row r="915" spans="1:4" ht="25.5">
      <c r="A915" s="36">
        <v>98</v>
      </c>
      <c r="B915" s="73" t="s">
        <v>928</v>
      </c>
      <c r="C915" s="36">
        <v>2023</v>
      </c>
      <c r="D915" s="177">
        <v>2100</v>
      </c>
    </row>
    <row r="916" spans="1:4" ht="25.5">
      <c r="A916" s="36">
        <v>99</v>
      </c>
      <c r="B916" s="73" t="s">
        <v>927</v>
      </c>
      <c r="C916" s="36">
        <v>2023</v>
      </c>
      <c r="D916" s="177">
        <v>2100</v>
      </c>
    </row>
    <row r="917" spans="1:4" ht="25.5">
      <c r="A917" s="36">
        <v>100</v>
      </c>
      <c r="B917" s="73" t="s">
        <v>926</v>
      </c>
      <c r="C917" s="36">
        <v>2023</v>
      </c>
      <c r="D917" s="177">
        <v>2100</v>
      </c>
    </row>
    <row r="918" spans="1:4" ht="25.5">
      <c r="A918" s="36">
        <v>101</v>
      </c>
      <c r="B918" s="73" t="s">
        <v>935</v>
      </c>
      <c r="C918" s="36">
        <v>2023</v>
      </c>
      <c r="D918" s="177">
        <v>2100</v>
      </c>
    </row>
    <row r="919" spans="1:4" ht="25.5">
      <c r="A919" s="36">
        <v>102</v>
      </c>
      <c r="B919" s="73" t="s">
        <v>924</v>
      </c>
      <c r="C919" s="36">
        <v>2023</v>
      </c>
      <c r="D919" s="177">
        <v>2100</v>
      </c>
    </row>
    <row r="920" spans="1:4" ht="25.5">
      <c r="A920" s="36">
        <v>103</v>
      </c>
      <c r="B920" s="73" t="s">
        <v>934</v>
      </c>
      <c r="C920" s="36">
        <v>2023</v>
      </c>
      <c r="D920" s="177">
        <v>2100</v>
      </c>
    </row>
    <row r="921" spans="1:4" ht="25.5">
      <c r="A921" s="36">
        <v>104</v>
      </c>
      <c r="B921" s="73" t="s">
        <v>922</v>
      </c>
      <c r="C921" s="36">
        <v>2023</v>
      </c>
      <c r="D921" s="177">
        <v>2100</v>
      </c>
    </row>
    <row r="922" spans="1:4" ht="25.5">
      <c r="A922" s="36">
        <v>105</v>
      </c>
      <c r="B922" s="73" t="s">
        <v>921</v>
      </c>
      <c r="C922" s="36">
        <v>2023</v>
      </c>
      <c r="D922" s="177">
        <v>2100</v>
      </c>
    </row>
    <row r="923" spans="1:4" ht="25.5">
      <c r="A923" s="36">
        <v>106</v>
      </c>
      <c r="B923" s="73" t="s">
        <v>933</v>
      </c>
      <c r="C923" s="36">
        <v>2023</v>
      </c>
      <c r="D923" s="177">
        <v>2100</v>
      </c>
    </row>
    <row r="924" spans="1:4" ht="25.5">
      <c r="A924" s="36">
        <v>107</v>
      </c>
      <c r="B924" s="73" t="s">
        <v>919</v>
      </c>
      <c r="C924" s="36">
        <v>2023</v>
      </c>
      <c r="D924" s="177">
        <v>2100</v>
      </c>
    </row>
    <row r="925" spans="1:4" ht="25.5">
      <c r="A925" s="36">
        <v>108</v>
      </c>
      <c r="B925" s="73" t="s">
        <v>932</v>
      </c>
      <c r="C925" s="36">
        <v>2023</v>
      </c>
      <c r="D925" s="177">
        <v>2100</v>
      </c>
    </row>
    <row r="926" spans="1:4">
      <c r="A926" s="36">
        <v>109</v>
      </c>
      <c r="B926" s="73" t="s">
        <v>913</v>
      </c>
      <c r="C926" s="36">
        <v>2023</v>
      </c>
      <c r="D926" s="177">
        <v>2200</v>
      </c>
    </row>
    <row r="927" spans="1:4">
      <c r="A927" s="36">
        <v>110</v>
      </c>
      <c r="B927" s="73" t="s">
        <v>914</v>
      </c>
      <c r="C927" s="36">
        <v>2023</v>
      </c>
      <c r="D927" s="177">
        <v>7743.1</v>
      </c>
    </row>
    <row r="928" spans="1:4" ht="25.5">
      <c r="A928" s="36">
        <v>111</v>
      </c>
      <c r="B928" s="73" t="s">
        <v>1265</v>
      </c>
      <c r="C928" s="36">
        <v>2024</v>
      </c>
      <c r="D928" s="177">
        <v>5024.83</v>
      </c>
    </row>
    <row r="929" spans="1:4">
      <c r="A929" s="36">
        <v>112</v>
      </c>
      <c r="B929" s="73" t="s">
        <v>1266</v>
      </c>
      <c r="C929" s="36">
        <v>2024</v>
      </c>
      <c r="D929" s="177">
        <v>4221</v>
      </c>
    </row>
    <row r="930" spans="1:4" ht="25.5">
      <c r="A930" s="36">
        <v>113</v>
      </c>
      <c r="B930" s="73" t="s">
        <v>1267</v>
      </c>
      <c r="C930" s="36">
        <v>2024</v>
      </c>
      <c r="D930" s="177">
        <v>3809</v>
      </c>
    </row>
    <row r="931" spans="1:4">
      <c r="A931" s="36">
        <v>114</v>
      </c>
      <c r="B931" s="73" t="s">
        <v>1268</v>
      </c>
      <c r="C931" s="36">
        <v>2024</v>
      </c>
      <c r="D931" s="177">
        <v>4493</v>
      </c>
    </row>
    <row r="932" spans="1:4">
      <c r="A932" s="371" t="s">
        <v>9</v>
      </c>
      <c r="B932" s="371"/>
      <c r="C932" s="371"/>
      <c r="D932" s="169">
        <f>SUM(D818:D931)</f>
        <v>321679.93999999989</v>
      </c>
    </row>
    <row r="933" spans="1:4">
      <c r="A933" s="375" t="s">
        <v>164</v>
      </c>
      <c r="B933" s="375"/>
      <c r="C933" s="375"/>
      <c r="D933" s="375"/>
    </row>
    <row r="934" spans="1:4">
      <c r="A934" s="36">
        <v>1</v>
      </c>
      <c r="B934" s="248" t="s">
        <v>656</v>
      </c>
      <c r="C934" s="249">
        <v>2020</v>
      </c>
      <c r="D934" s="250">
        <v>11623.5</v>
      </c>
    </row>
    <row r="935" spans="1:4" ht="25.5">
      <c r="A935" s="36">
        <v>2</v>
      </c>
      <c r="B935" s="248" t="s">
        <v>657</v>
      </c>
      <c r="C935" s="249">
        <v>2020</v>
      </c>
      <c r="D935" s="250">
        <v>64000</v>
      </c>
    </row>
    <row r="936" spans="1:4" ht="25.5">
      <c r="A936" s="36">
        <v>3</v>
      </c>
      <c r="B936" s="248" t="s">
        <v>658</v>
      </c>
      <c r="C936" s="249">
        <v>2020</v>
      </c>
      <c r="D936" s="250">
        <v>9147</v>
      </c>
    </row>
    <row r="937" spans="1:4" ht="25.5">
      <c r="A937" s="36">
        <v>4</v>
      </c>
      <c r="B937" s="248" t="s">
        <v>659</v>
      </c>
      <c r="C937" s="249">
        <v>2020</v>
      </c>
      <c r="D937" s="250">
        <v>3499</v>
      </c>
    </row>
    <row r="938" spans="1:4" ht="25.5">
      <c r="A938" s="36">
        <v>5</v>
      </c>
      <c r="B938" s="248" t="s">
        <v>660</v>
      </c>
      <c r="C938" s="249">
        <v>2020</v>
      </c>
      <c r="D938" s="250">
        <v>4549</v>
      </c>
    </row>
    <row r="939" spans="1:4">
      <c r="A939" s="36">
        <v>6</v>
      </c>
      <c r="B939" s="248" t="s">
        <v>661</v>
      </c>
      <c r="C939" s="249">
        <v>2020</v>
      </c>
      <c r="D939" s="250">
        <v>12000</v>
      </c>
    </row>
    <row r="940" spans="1:4" ht="25.5">
      <c r="A940" s="36">
        <v>7</v>
      </c>
      <c r="B940" s="248" t="s">
        <v>662</v>
      </c>
      <c r="C940" s="249">
        <v>2020</v>
      </c>
      <c r="D940" s="250">
        <v>17500</v>
      </c>
    </row>
    <row r="941" spans="1:4">
      <c r="A941" s="36">
        <v>8</v>
      </c>
      <c r="B941" s="248" t="s">
        <v>663</v>
      </c>
      <c r="C941" s="249">
        <v>2020</v>
      </c>
      <c r="D941" s="250">
        <v>1500</v>
      </c>
    </row>
    <row r="942" spans="1:4">
      <c r="A942" s="36">
        <v>9</v>
      </c>
      <c r="B942" s="248" t="s">
        <v>664</v>
      </c>
      <c r="C942" s="249">
        <v>2020</v>
      </c>
      <c r="D942" s="250">
        <v>3700</v>
      </c>
    </row>
    <row r="943" spans="1:4" ht="27" customHeight="1">
      <c r="A943" s="36">
        <v>10</v>
      </c>
      <c r="B943" s="248" t="s">
        <v>665</v>
      </c>
      <c r="C943" s="249">
        <v>2020</v>
      </c>
      <c r="D943" s="250">
        <v>3200</v>
      </c>
    </row>
    <row r="944" spans="1:4" ht="25.5">
      <c r="A944" s="36">
        <v>11</v>
      </c>
      <c r="B944" s="248" t="s">
        <v>666</v>
      </c>
      <c r="C944" s="249">
        <v>2021</v>
      </c>
      <c r="D944" s="250">
        <v>2650</v>
      </c>
    </row>
    <row r="945" spans="1:4">
      <c r="A945" s="36">
        <v>12</v>
      </c>
      <c r="B945" s="248" t="s">
        <v>667</v>
      </c>
      <c r="C945" s="249">
        <v>2021</v>
      </c>
      <c r="D945" s="250">
        <v>4182</v>
      </c>
    </row>
    <row r="946" spans="1:4">
      <c r="A946" s="36">
        <v>13</v>
      </c>
      <c r="B946" s="248" t="s">
        <v>668</v>
      </c>
      <c r="C946" s="249">
        <v>2021</v>
      </c>
      <c r="D946" s="250">
        <v>3000</v>
      </c>
    </row>
    <row r="947" spans="1:4">
      <c r="A947" s="36">
        <v>14</v>
      </c>
      <c r="B947" s="248" t="s">
        <v>669</v>
      </c>
      <c r="C947" s="249">
        <v>2022</v>
      </c>
      <c r="D947" s="250">
        <v>650</v>
      </c>
    </row>
    <row r="948" spans="1:4">
      <c r="A948" s="36">
        <v>15</v>
      </c>
      <c r="B948" s="248" t="s">
        <v>987</v>
      </c>
      <c r="C948" s="249">
        <v>2023</v>
      </c>
      <c r="D948" s="250">
        <v>750</v>
      </c>
    </row>
    <row r="949" spans="1:4">
      <c r="A949" s="36">
        <v>16</v>
      </c>
      <c r="B949" s="248" t="s">
        <v>988</v>
      </c>
      <c r="C949" s="249">
        <v>2023</v>
      </c>
      <c r="D949" s="250">
        <v>897.9</v>
      </c>
    </row>
    <row r="950" spans="1:4">
      <c r="A950" s="36">
        <v>17</v>
      </c>
      <c r="B950" s="248" t="s">
        <v>989</v>
      </c>
      <c r="C950" s="249">
        <v>2023</v>
      </c>
      <c r="D950" s="250">
        <v>4950</v>
      </c>
    </row>
    <row r="951" spans="1:4">
      <c r="A951" s="36">
        <v>18</v>
      </c>
      <c r="B951" s="248" t="s">
        <v>990</v>
      </c>
      <c r="C951" s="249">
        <v>2023</v>
      </c>
      <c r="D951" s="250">
        <v>4500</v>
      </c>
    </row>
    <row r="952" spans="1:4">
      <c r="A952" s="36">
        <v>19</v>
      </c>
      <c r="B952" s="248" t="s">
        <v>991</v>
      </c>
      <c r="C952" s="249">
        <v>2023</v>
      </c>
      <c r="D952" s="250">
        <v>3701.7</v>
      </c>
    </row>
    <row r="953" spans="1:4">
      <c r="A953" s="36">
        <v>20</v>
      </c>
      <c r="B953" s="248" t="s">
        <v>992</v>
      </c>
      <c r="C953" s="249">
        <v>2023</v>
      </c>
      <c r="D953" s="250">
        <v>31371.89</v>
      </c>
    </row>
    <row r="954" spans="1:4">
      <c r="A954" s="36">
        <v>21</v>
      </c>
      <c r="B954" s="248" t="s">
        <v>459</v>
      </c>
      <c r="C954" s="249">
        <v>2023</v>
      </c>
      <c r="D954" s="250">
        <v>5167.1099999999997</v>
      </c>
    </row>
    <row r="955" spans="1:4">
      <c r="A955" s="36">
        <v>22</v>
      </c>
      <c r="B955" s="248" t="s">
        <v>993</v>
      </c>
      <c r="C955" s="249">
        <v>2023</v>
      </c>
      <c r="D955" s="250">
        <v>26800</v>
      </c>
    </row>
    <row r="956" spans="1:4">
      <c r="A956" s="36">
        <v>23</v>
      </c>
      <c r="B956" s="248" t="s">
        <v>994</v>
      </c>
      <c r="C956" s="249">
        <v>2023</v>
      </c>
      <c r="D956" s="250">
        <v>26000</v>
      </c>
    </row>
    <row r="957" spans="1:4">
      <c r="A957" s="36">
        <v>24</v>
      </c>
      <c r="B957" s="248" t="s">
        <v>995</v>
      </c>
      <c r="C957" s="249">
        <v>2023</v>
      </c>
      <c r="D957" s="250">
        <v>8800</v>
      </c>
    </row>
    <row r="958" spans="1:4">
      <c r="A958" s="36">
        <v>25</v>
      </c>
      <c r="B958" s="248" t="s">
        <v>996</v>
      </c>
      <c r="C958" s="249">
        <v>2024</v>
      </c>
      <c r="D958" s="250">
        <v>4400</v>
      </c>
    </row>
    <row r="959" spans="1:4">
      <c r="A959" s="36">
        <v>26</v>
      </c>
      <c r="B959" s="248" t="s">
        <v>1542</v>
      </c>
      <c r="C959" s="249">
        <v>2024</v>
      </c>
      <c r="D959" s="250">
        <v>2150</v>
      </c>
    </row>
    <row r="960" spans="1:4">
      <c r="A960" s="36">
        <v>27</v>
      </c>
      <c r="B960" s="248" t="s">
        <v>1543</v>
      </c>
      <c r="C960" s="249">
        <v>2024</v>
      </c>
      <c r="D960" s="250">
        <v>2400</v>
      </c>
    </row>
    <row r="961" spans="1:4">
      <c r="A961" s="36">
        <v>28</v>
      </c>
      <c r="B961" s="248" t="s">
        <v>1544</v>
      </c>
      <c r="C961" s="249">
        <v>2024</v>
      </c>
      <c r="D961" s="250">
        <v>950</v>
      </c>
    </row>
    <row r="962" spans="1:4">
      <c r="A962" s="36">
        <v>29</v>
      </c>
      <c r="B962" s="248" t="s">
        <v>1545</v>
      </c>
      <c r="C962" s="249">
        <v>2024</v>
      </c>
      <c r="D962" s="250">
        <v>3990</v>
      </c>
    </row>
    <row r="963" spans="1:4">
      <c r="A963" s="36">
        <v>30</v>
      </c>
      <c r="B963" s="248" t="s">
        <v>1546</v>
      </c>
      <c r="C963" s="249">
        <v>2024</v>
      </c>
      <c r="D963" s="250">
        <v>1250</v>
      </c>
    </row>
    <row r="964" spans="1:4" ht="12.75" customHeight="1">
      <c r="A964" s="371" t="s">
        <v>9</v>
      </c>
      <c r="B964" s="371"/>
      <c r="C964" s="371"/>
      <c r="D964" s="169">
        <f>SUM(D934:D963)</f>
        <v>269279.09999999998</v>
      </c>
    </row>
    <row r="965" spans="1:4" ht="12.75" customHeight="1">
      <c r="A965" s="375" t="s">
        <v>165</v>
      </c>
      <c r="B965" s="375"/>
      <c r="C965" s="375"/>
      <c r="D965" s="375"/>
    </row>
    <row r="966" spans="1:4">
      <c r="A966" s="36">
        <v>1</v>
      </c>
      <c r="B966" s="73" t="s">
        <v>972</v>
      </c>
      <c r="C966" s="36">
        <v>2020</v>
      </c>
      <c r="D966" s="81">
        <v>9298.7999999999993</v>
      </c>
    </row>
    <row r="967" spans="1:4">
      <c r="A967" s="36">
        <v>2</v>
      </c>
      <c r="B967" s="73" t="s">
        <v>411</v>
      </c>
      <c r="C967" s="36">
        <v>2020</v>
      </c>
      <c r="D967" s="81">
        <v>3518.99</v>
      </c>
    </row>
    <row r="968" spans="1:4">
      <c r="A968" s="36">
        <v>3</v>
      </c>
      <c r="B968" s="73" t="s">
        <v>643</v>
      </c>
      <c r="C968" s="36">
        <v>2020</v>
      </c>
      <c r="D968" s="81">
        <v>34986</v>
      </c>
    </row>
    <row r="969" spans="1:4">
      <c r="A969" s="36">
        <v>4</v>
      </c>
      <c r="B969" s="73" t="s">
        <v>411</v>
      </c>
      <c r="C969" s="36">
        <v>2021</v>
      </c>
      <c r="D969" s="81">
        <v>3765</v>
      </c>
    </row>
    <row r="970" spans="1:4">
      <c r="A970" s="36">
        <v>5</v>
      </c>
      <c r="B970" s="73" t="s">
        <v>974</v>
      </c>
      <c r="C970" s="36">
        <v>2022</v>
      </c>
      <c r="D970" s="81">
        <v>2448</v>
      </c>
    </row>
    <row r="971" spans="1:4">
      <c r="A971" s="36">
        <v>6</v>
      </c>
      <c r="B971" s="73" t="s">
        <v>975</v>
      </c>
      <c r="C971" s="36">
        <v>2023</v>
      </c>
      <c r="D971" s="81">
        <v>3199</v>
      </c>
    </row>
    <row r="972" spans="1:4">
      <c r="A972" s="36">
        <v>7</v>
      </c>
      <c r="B972" s="73" t="s">
        <v>349</v>
      </c>
      <c r="C972" s="36">
        <v>2023</v>
      </c>
      <c r="D972" s="81">
        <v>3149</v>
      </c>
    </row>
    <row r="973" spans="1:4">
      <c r="A973" s="36">
        <v>8</v>
      </c>
      <c r="B973" s="73" t="s">
        <v>979</v>
      </c>
      <c r="C973" s="36">
        <v>2023</v>
      </c>
      <c r="D973" s="81">
        <v>31371.89</v>
      </c>
    </row>
    <row r="974" spans="1:4">
      <c r="A974" s="36">
        <v>9</v>
      </c>
      <c r="B974" s="73" t="s">
        <v>979</v>
      </c>
      <c r="C974" s="36">
        <v>2023</v>
      </c>
      <c r="D974" s="81">
        <v>31371.89</v>
      </c>
    </row>
    <row r="975" spans="1:4">
      <c r="A975" s="36">
        <v>10</v>
      </c>
      <c r="B975" s="73" t="s">
        <v>982</v>
      </c>
      <c r="C975" s="36">
        <v>2023</v>
      </c>
      <c r="D975" s="81">
        <v>1229</v>
      </c>
    </row>
    <row r="976" spans="1:4">
      <c r="A976" s="36">
        <v>11</v>
      </c>
      <c r="B976" s="73" t="s">
        <v>983</v>
      </c>
      <c r="C976" s="36">
        <v>2023</v>
      </c>
      <c r="D976" s="81">
        <v>279</v>
      </c>
    </row>
    <row r="977" spans="1:4" ht="12.75" customHeight="1">
      <c r="A977" s="376" t="s">
        <v>9</v>
      </c>
      <c r="B977" s="377"/>
      <c r="C977" s="378"/>
      <c r="D977" s="169">
        <f>SUM(D966:D976)</f>
        <v>124616.56999999999</v>
      </c>
    </row>
    <row r="978" spans="1:4" ht="12.75" customHeight="1">
      <c r="A978" s="375" t="s">
        <v>166</v>
      </c>
      <c r="B978" s="375"/>
      <c r="C978" s="375"/>
      <c r="D978" s="375"/>
    </row>
    <row r="979" spans="1:4">
      <c r="A979" s="36">
        <v>1</v>
      </c>
      <c r="B979" s="149" t="s">
        <v>606</v>
      </c>
      <c r="C979" s="152">
        <v>2020</v>
      </c>
      <c r="D979" s="155">
        <v>2889</v>
      </c>
    </row>
    <row r="980" spans="1:4">
      <c r="A980" s="36">
        <v>2</v>
      </c>
      <c r="B980" s="149" t="s">
        <v>606</v>
      </c>
      <c r="C980" s="152">
        <v>2020</v>
      </c>
      <c r="D980" s="155">
        <v>2600</v>
      </c>
    </row>
    <row r="981" spans="1:4">
      <c r="A981" s="36">
        <v>3</v>
      </c>
      <c r="B981" s="149" t="s">
        <v>1435</v>
      </c>
      <c r="C981" s="152">
        <v>2020</v>
      </c>
      <c r="D981" s="155">
        <v>13948.2</v>
      </c>
    </row>
    <row r="982" spans="1:4">
      <c r="A982" s="36">
        <v>4</v>
      </c>
      <c r="B982" s="149" t="s">
        <v>1436</v>
      </c>
      <c r="C982" s="152">
        <v>2020</v>
      </c>
      <c r="D982" s="155">
        <v>35000</v>
      </c>
    </row>
    <row r="983" spans="1:4">
      <c r="A983" s="36">
        <v>5</v>
      </c>
      <c r="B983" s="149" t="s">
        <v>607</v>
      </c>
      <c r="C983" s="152">
        <v>2021</v>
      </c>
      <c r="D983" s="155">
        <v>799</v>
      </c>
    </row>
    <row r="984" spans="1:4">
      <c r="A984" s="36">
        <v>6</v>
      </c>
      <c r="B984" s="149" t="s">
        <v>1437</v>
      </c>
      <c r="C984" s="152">
        <v>2021</v>
      </c>
      <c r="D984" s="155">
        <v>6081</v>
      </c>
    </row>
    <row r="985" spans="1:4">
      <c r="A985" s="36">
        <v>7</v>
      </c>
      <c r="B985" s="148" t="s">
        <v>607</v>
      </c>
      <c r="C985" s="151">
        <v>2021</v>
      </c>
      <c r="D985" s="154">
        <v>609.99</v>
      </c>
    </row>
    <row r="986" spans="1:4">
      <c r="A986" s="36">
        <v>8</v>
      </c>
      <c r="B986" s="149" t="s">
        <v>605</v>
      </c>
      <c r="C986" s="152">
        <v>2021</v>
      </c>
      <c r="D986" s="155">
        <v>410</v>
      </c>
    </row>
    <row r="987" spans="1:4">
      <c r="A987" s="36">
        <v>9</v>
      </c>
      <c r="B987" s="149" t="s">
        <v>1438</v>
      </c>
      <c r="C987" s="152">
        <v>2022</v>
      </c>
      <c r="D987" s="155">
        <v>5034</v>
      </c>
    </row>
    <row r="988" spans="1:4">
      <c r="A988" s="36">
        <v>10</v>
      </c>
      <c r="B988" s="149" t="s">
        <v>608</v>
      </c>
      <c r="C988" s="152">
        <v>2022</v>
      </c>
      <c r="D988" s="155">
        <v>549</v>
      </c>
    </row>
    <row r="989" spans="1:4">
      <c r="A989" s="36">
        <v>11</v>
      </c>
      <c r="B989" s="149" t="s">
        <v>1439</v>
      </c>
      <c r="C989" s="152">
        <v>2022</v>
      </c>
      <c r="D989" s="155">
        <v>44391.93</v>
      </c>
    </row>
    <row r="990" spans="1:4">
      <c r="A990" s="36">
        <v>12</v>
      </c>
      <c r="B990" s="149" t="s">
        <v>1440</v>
      </c>
      <c r="C990" s="152">
        <v>2023</v>
      </c>
      <c r="D990" s="155">
        <v>6840</v>
      </c>
    </row>
    <row r="991" spans="1:4">
      <c r="A991" s="36">
        <v>13</v>
      </c>
      <c r="B991" s="149" t="s">
        <v>1441</v>
      </c>
      <c r="C991" s="152">
        <v>2023</v>
      </c>
      <c r="D991" s="155">
        <v>18700</v>
      </c>
    </row>
    <row r="992" spans="1:4">
      <c r="A992" s="36">
        <v>14</v>
      </c>
      <c r="B992" s="149" t="s">
        <v>957</v>
      </c>
      <c r="C992" s="153">
        <v>2023</v>
      </c>
      <c r="D992" s="158">
        <v>3800</v>
      </c>
    </row>
    <row r="993" spans="1:4">
      <c r="A993" s="36">
        <v>15</v>
      </c>
      <c r="B993" s="149" t="s">
        <v>958</v>
      </c>
      <c r="C993" s="152">
        <v>2023</v>
      </c>
      <c r="D993" s="155">
        <v>5684.37</v>
      </c>
    </row>
    <row r="994" spans="1:4">
      <c r="A994" s="36">
        <v>16</v>
      </c>
      <c r="B994" s="149" t="s">
        <v>959</v>
      </c>
      <c r="C994" s="152">
        <v>2023</v>
      </c>
      <c r="D994" s="155">
        <v>1399</v>
      </c>
    </row>
    <row r="995" spans="1:4">
      <c r="A995" s="36">
        <v>17</v>
      </c>
      <c r="B995" s="149" t="s">
        <v>960</v>
      </c>
      <c r="C995" s="152">
        <v>2023</v>
      </c>
      <c r="D995" s="155">
        <v>9699</v>
      </c>
    </row>
    <row r="996" spans="1:4">
      <c r="A996" s="36">
        <v>18</v>
      </c>
      <c r="B996" s="149" t="s">
        <v>961</v>
      </c>
      <c r="C996" s="152">
        <v>2023</v>
      </c>
      <c r="D996" s="155">
        <v>2100</v>
      </c>
    </row>
    <row r="997" spans="1:4">
      <c r="A997" s="36">
        <v>19</v>
      </c>
      <c r="B997" s="149" t="s">
        <v>962</v>
      </c>
      <c r="C997" s="152">
        <v>2023</v>
      </c>
      <c r="D997" s="155">
        <v>2300</v>
      </c>
    </row>
    <row r="998" spans="1:4">
      <c r="A998" s="36">
        <v>20</v>
      </c>
      <c r="B998" s="248" t="s">
        <v>1442</v>
      </c>
      <c r="C998" s="249">
        <v>2022</v>
      </c>
      <c r="D998" s="258">
        <v>1955.7</v>
      </c>
    </row>
    <row r="999" spans="1:4">
      <c r="A999" s="313">
        <v>21</v>
      </c>
      <c r="B999" s="248" t="s">
        <v>1443</v>
      </c>
      <c r="C999" s="249">
        <v>2023</v>
      </c>
      <c r="D999" s="258">
        <v>490</v>
      </c>
    </row>
    <row r="1000" spans="1:4">
      <c r="A1000" s="313">
        <v>22</v>
      </c>
      <c r="B1000" s="248" t="s">
        <v>1444</v>
      </c>
      <c r="C1000" s="249">
        <v>2024</v>
      </c>
      <c r="D1000" s="258">
        <v>1900</v>
      </c>
    </row>
    <row r="1001" spans="1:4">
      <c r="A1001" s="313">
        <v>23</v>
      </c>
      <c r="B1001" s="248" t="s">
        <v>1445</v>
      </c>
      <c r="C1001" s="249">
        <v>2022</v>
      </c>
      <c r="D1001" s="258">
        <v>7200</v>
      </c>
    </row>
    <row r="1002" spans="1:4">
      <c r="A1002" s="313">
        <v>24</v>
      </c>
      <c r="B1002" s="248" t="s">
        <v>1446</v>
      </c>
      <c r="C1002" s="249">
        <v>2024</v>
      </c>
      <c r="D1002" s="258">
        <v>1800</v>
      </c>
    </row>
    <row r="1003" spans="1:4">
      <c r="A1003" s="313">
        <v>25</v>
      </c>
      <c r="B1003" s="248" t="s">
        <v>1447</v>
      </c>
      <c r="C1003" s="249">
        <v>2024</v>
      </c>
      <c r="D1003" s="258">
        <v>11000</v>
      </c>
    </row>
    <row r="1004" spans="1:4" ht="12.75" customHeight="1">
      <c r="A1004" s="376" t="s">
        <v>9</v>
      </c>
      <c r="B1004" s="377"/>
      <c r="C1004" s="378"/>
      <c r="D1004" s="169">
        <f>SUM(D979:D1003)</f>
        <v>187180.19</v>
      </c>
    </row>
    <row r="1005" spans="1:4" ht="12.75" customHeight="1">
      <c r="A1005" s="375" t="s">
        <v>167</v>
      </c>
      <c r="B1005" s="375"/>
      <c r="C1005" s="375"/>
      <c r="D1005" s="375"/>
    </row>
    <row r="1006" spans="1:4">
      <c r="A1006" s="36">
        <v>1</v>
      </c>
      <c r="B1006" s="73" t="s">
        <v>554</v>
      </c>
      <c r="C1006" s="36">
        <v>2021</v>
      </c>
      <c r="D1006" s="81">
        <v>3999</v>
      </c>
    </row>
    <row r="1007" spans="1:4">
      <c r="A1007" s="36">
        <v>2</v>
      </c>
      <c r="B1007" s="73" t="s">
        <v>555</v>
      </c>
      <c r="C1007" s="36">
        <v>2021</v>
      </c>
      <c r="D1007" s="81">
        <v>664.2</v>
      </c>
    </row>
    <row r="1008" spans="1:4">
      <c r="A1008" s="36">
        <v>3</v>
      </c>
      <c r="B1008" s="73" t="s">
        <v>556</v>
      </c>
      <c r="C1008" s="36"/>
      <c r="D1008" s="81">
        <v>5977.8</v>
      </c>
    </row>
    <row r="1009" spans="1:4">
      <c r="A1009" s="36">
        <v>4</v>
      </c>
      <c r="B1009" s="73" t="s">
        <v>557</v>
      </c>
      <c r="C1009" s="36"/>
      <c r="D1009" s="81">
        <v>1461.24</v>
      </c>
    </row>
    <row r="1010" spans="1:4">
      <c r="A1010" s="36">
        <v>5</v>
      </c>
      <c r="B1010" s="73" t="s">
        <v>558</v>
      </c>
      <c r="C1010" s="36"/>
      <c r="D1010" s="81">
        <v>1195.56</v>
      </c>
    </row>
    <row r="1011" spans="1:4">
      <c r="A1011" s="36">
        <v>6</v>
      </c>
      <c r="B1011" s="73" t="s">
        <v>559</v>
      </c>
      <c r="C1011" s="36"/>
      <c r="D1011" s="81">
        <v>1115.8599999999999</v>
      </c>
    </row>
    <row r="1012" spans="1:4">
      <c r="A1012" s="36">
        <v>7</v>
      </c>
      <c r="B1012" s="73" t="s">
        <v>560</v>
      </c>
      <c r="C1012" s="36"/>
      <c r="D1012" s="81">
        <v>557.91999999999996</v>
      </c>
    </row>
    <row r="1013" spans="1:4">
      <c r="A1013" s="36">
        <v>8</v>
      </c>
      <c r="B1013" s="73" t="s">
        <v>561</v>
      </c>
      <c r="C1013" s="36"/>
      <c r="D1013" s="81">
        <v>252.38</v>
      </c>
    </row>
    <row r="1014" spans="1:4">
      <c r="A1014" s="36">
        <v>9</v>
      </c>
      <c r="B1014" s="73" t="s">
        <v>562</v>
      </c>
      <c r="C1014" s="36"/>
      <c r="D1014" s="81">
        <v>2045.68</v>
      </c>
    </row>
    <row r="1015" spans="1:4">
      <c r="A1015" s="36">
        <v>10</v>
      </c>
      <c r="B1015" s="73" t="s">
        <v>563</v>
      </c>
      <c r="C1015" s="36"/>
      <c r="D1015" s="81">
        <v>757.2</v>
      </c>
    </row>
    <row r="1016" spans="1:4">
      <c r="A1016" s="36">
        <v>11</v>
      </c>
      <c r="B1016" s="73" t="s">
        <v>564</v>
      </c>
      <c r="C1016" s="36"/>
      <c r="D1016" s="81">
        <v>146.18</v>
      </c>
    </row>
    <row r="1017" spans="1:4">
      <c r="A1017" s="36">
        <v>12</v>
      </c>
      <c r="B1017" s="73" t="s">
        <v>565</v>
      </c>
      <c r="C1017" s="36"/>
      <c r="D1017" s="81">
        <v>1972.71</v>
      </c>
    </row>
    <row r="1018" spans="1:4">
      <c r="A1018" s="36">
        <v>13</v>
      </c>
      <c r="B1018" s="73" t="s">
        <v>566</v>
      </c>
      <c r="C1018" s="36"/>
      <c r="D1018" s="81">
        <v>219.15</v>
      </c>
    </row>
    <row r="1019" spans="1:4">
      <c r="A1019" s="36">
        <v>14</v>
      </c>
      <c r="B1019" s="73" t="s">
        <v>567</v>
      </c>
      <c r="C1019" s="36"/>
      <c r="D1019" s="81">
        <v>1208.8399999999999</v>
      </c>
    </row>
    <row r="1020" spans="1:4">
      <c r="A1020" s="36">
        <v>15</v>
      </c>
      <c r="B1020" s="73" t="s">
        <v>568</v>
      </c>
      <c r="C1020" s="36"/>
      <c r="D1020" s="81">
        <v>3852.36</v>
      </c>
    </row>
    <row r="1021" spans="1:4">
      <c r="A1021" s="36">
        <v>16</v>
      </c>
      <c r="B1021" s="73" t="s">
        <v>569</v>
      </c>
      <c r="C1021" s="36"/>
      <c r="D1021" s="81">
        <v>4118.04</v>
      </c>
    </row>
    <row r="1022" spans="1:4">
      <c r="A1022" s="36">
        <v>17</v>
      </c>
      <c r="B1022" s="73" t="s">
        <v>570</v>
      </c>
      <c r="C1022" s="36"/>
      <c r="D1022" s="81">
        <v>2952</v>
      </c>
    </row>
    <row r="1023" spans="1:4">
      <c r="A1023" s="36">
        <v>18</v>
      </c>
      <c r="B1023" s="73" t="s">
        <v>571</v>
      </c>
      <c r="C1023" s="36"/>
      <c r="D1023" s="81">
        <v>1230</v>
      </c>
    </row>
    <row r="1024" spans="1:4">
      <c r="A1024" s="36">
        <v>19</v>
      </c>
      <c r="B1024" s="73" t="s">
        <v>572</v>
      </c>
      <c r="C1024" s="36"/>
      <c r="D1024" s="81">
        <v>16605</v>
      </c>
    </row>
    <row r="1025" spans="1:4">
      <c r="A1025" s="36">
        <v>20</v>
      </c>
      <c r="B1025" s="73" t="s">
        <v>573</v>
      </c>
      <c r="C1025" s="36"/>
      <c r="D1025" s="81">
        <v>19680</v>
      </c>
    </row>
    <row r="1026" spans="1:4">
      <c r="A1026" s="36">
        <v>21</v>
      </c>
      <c r="B1026" s="73" t="s">
        <v>574</v>
      </c>
      <c r="C1026" s="36"/>
      <c r="D1026" s="81">
        <v>3444</v>
      </c>
    </row>
    <row r="1027" spans="1:4">
      <c r="A1027" s="36">
        <v>22</v>
      </c>
      <c r="B1027" s="73" t="s">
        <v>575</v>
      </c>
      <c r="C1027" s="36"/>
      <c r="D1027" s="81">
        <v>1722</v>
      </c>
    </row>
    <row r="1028" spans="1:4" ht="25.5">
      <c r="A1028" s="36">
        <v>23</v>
      </c>
      <c r="B1028" s="73" t="s">
        <v>576</v>
      </c>
      <c r="C1028" s="36"/>
      <c r="D1028" s="81">
        <v>430.5</v>
      </c>
    </row>
    <row r="1029" spans="1:4">
      <c r="A1029" s="36">
        <v>24</v>
      </c>
      <c r="B1029" s="73" t="s">
        <v>577</v>
      </c>
      <c r="C1029" s="36"/>
      <c r="D1029" s="81">
        <v>3259.5</v>
      </c>
    </row>
    <row r="1030" spans="1:4">
      <c r="A1030" s="36">
        <v>25</v>
      </c>
      <c r="B1030" s="73" t="s">
        <v>578</v>
      </c>
      <c r="C1030" s="36"/>
      <c r="D1030" s="81">
        <v>2952</v>
      </c>
    </row>
    <row r="1031" spans="1:4">
      <c r="A1031" s="36">
        <v>26</v>
      </c>
      <c r="B1031" s="73" t="s">
        <v>579</v>
      </c>
      <c r="C1031" s="36"/>
      <c r="D1031" s="81">
        <v>984</v>
      </c>
    </row>
    <row r="1032" spans="1:4">
      <c r="A1032" s="36">
        <v>27</v>
      </c>
      <c r="B1032" s="73" t="s">
        <v>580</v>
      </c>
      <c r="C1032" s="36"/>
      <c r="D1032" s="81">
        <v>246</v>
      </c>
    </row>
    <row r="1033" spans="1:4">
      <c r="A1033" s="87">
        <v>28</v>
      </c>
      <c r="B1033" s="73" t="s">
        <v>817</v>
      </c>
      <c r="C1033" s="36">
        <v>2023</v>
      </c>
      <c r="D1033" s="81">
        <v>1380.92</v>
      </c>
    </row>
    <row r="1034" spans="1:4" ht="25.5">
      <c r="A1034" s="87">
        <v>29</v>
      </c>
      <c r="B1034" s="73" t="s">
        <v>818</v>
      </c>
      <c r="C1034" s="36"/>
      <c r="D1034" s="81">
        <v>858.04</v>
      </c>
    </row>
    <row r="1035" spans="1:4">
      <c r="A1035" s="87">
        <v>30</v>
      </c>
      <c r="B1035" s="73" t="s">
        <v>819</v>
      </c>
      <c r="C1035" s="36"/>
      <c r="D1035" s="81">
        <v>2570.23</v>
      </c>
    </row>
    <row r="1036" spans="1:4">
      <c r="A1036" s="87">
        <v>31</v>
      </c>
      <c r="B1036" s="73" t="s">
        <v>820</v>
      </c>
      <c r="C1036" s="36">
        <v>2023</v>
      </c>
      <c r="D1036" s="81">
        <v>1745.37</v>
      </c>
    </row>
    <row r="1037" spans="1:4">
      <c r="A1037" s="87">
        <v>32</v>
      </c>
      <c r="B1037" s="73" t="s">
        <v>821</v>
      </c>
      <c r="C1037" s="36"/>
      <c r="D1037" s="81">
        <v>125</v>
      </c>
    </row>
    <row r="1038" spans="1:4">
      <c r="A1038" s="87">
        <v>33</v>
      </c>
      <c r="B1038" s="73" t="s">
        <v>1317</v>
      </c>
      <c r="C1038" s="36"/>
      <c r="D1038" s="81">
        <v>2644.5</v>
      </c>
    </row>
    <row r="1039" spans="1:4" ht="12.75" customHeight="1">
      <c r="A1039" s="376" t="s">
        <v>9</v>
      </c>
      <c r="B1039" s="377"/>
      <c r="C1039" s="378"/>
      <c r="D1039" s="169">
        <f>SUM(D1006:D1038)</f>
        <v>92373.179999999978</v>
      </c>
    </row>
    <row r="1040" spans="1:4" ht="12.75" customHeight="1">
      <c r="A1040" s="304"/>
      <c r="C1040" s="138"/>
      <c r="D1040" s="316"/>
    </row>
    <row r="1041" spans="1:4" ht="12.75" customHeight="1">
      <c r="A1041" s="388" t="s">
        <v>20</v>
      </c>
      <c r="B1041" s="389"/>
      <c r="C1041" s="389"/>
      <c r="D1041" s="390"/>
    </row>
    <row r="1042" spans="1:4" ht="25.5">
      <c r="A1042" s="1" t="s">
        <v>10</v>
      </c>
      <c r="B1042" s="1" t="s">
        <v>11</v>
      </c>
      <c r="C1042" s="1" t="s">
        <v>12</v>
      </c>
      <c r="D1042" s="99" t="s">
        <v>13</v>
      </c>
    </row>
    <row r="1043" spans="1:4" ht="12.75" customHeight="1">
      <c r="A1043" s="381" t="s">
        <v>86</v>
      </c>
      <c r="B1043" s="382"/>
      <c r="C1043" s="382"/>
      <c r="D1043" s="383"/>
    </row>
    <row r="1044" spans="1:4" ht="12.75" customHeight="1">
      <c r="A1044" s="36">
        <v>1</v>
      </c>
      <c r="B1044" s="297" t="s">
        <v>1561</v>
      </c>
      <c r="C1044" s="292">
        <v>2020</v>
      </c>
      <c r="D1044" s="320">
        <v>516.6</v>
      </c>
    </row>
    <row r="1045" spans="1:4" ht="12.75" customHeight="1">
      <c r="A1045" s="87">
        <v>2</v>
      </c>
      <c r="B1045" s="291" t="s">
        <v>1562</v>
      </c>
      <c r="C1045" s="292">
        <v>2024</v>
      </c>
      <c r="D1045" s="320">
        <v>860.01</v>
      </c>
    </row>
    <row r="1046" spans="1:4" ht="12.75" customHeight="1">
      <c r="A1046" s="87">
        <v>3</v>
      </c>
      <c r="B1046" s="291" t="s">
        <v>1562</v>
      </c>
      <c r="C1046" s="292">
        <v>2024</v>
      </c>
      <c r="D1046" s="320">
        <v>860.01</v>
      </c>
    </row>
    <row r="1047" spans="1:4" ht="12.75" customHeight="1">
      <c r="A1047" s="376" t="s">
        <v>9</v>
      </c>
      <c r="B1047" s="377"/>
      <c r="C1047" s="378"/>
      <c r="D1047" s="165">
        <f>SUM(D1044:D1046)</f>
        <v>2236.62</v>
      </c>
    </row>
    <row r="1048" spans="1:4">
      <c r="A1048" s="375" t="s">
        <v>1569</v>
      </c>
      <c r="B1048" s="375"/>
      <c r="C1048" s="375"/>
      <c r="D1048" s="375"/>
    </row>
    <row r="1049" spans="1:4">
      <c r="A1049" s="36">
        <v>1</v>
      </c>
      <c r="B1049" s="73" t="s">
        <v>985</v>
      </c>
      <c r="C1049" s="36">
        <v>2023</v>
      </c>
      <c r="D1049" s="81">
        <v>2749.07</v>
      </c>
    </row>
    <row r="1050" spans="1:4">
      <c r="A1050" s="376" t="s">
        <v>9</v>
      </c>
      <c r="B1050" s="377"/>
      <c r="C1050" s="378"/>
      <c r="D1050" s="169">
        <f>SUM(D1049)</f>
        <v>2749.07</v>
      </c>
    </row>
    <row r="1051" spans="1:4">
      <c r="A1051" s="375" t="s">
        <v>1182</v>
      </c>
      <c r="B1051" s="375"/>
      <c r="C1051" s="375"/>
      <c r="D1051" s="375"/>
    </row>
    <row r="1052" spans="1:4">
      <c r="A1052" s="138">
        <v>1</v>
      </c>
      <c r="B1052" s="73" t="s">
        <v>835</v>
      </c>
      <c r="C1052" s="36">
        <v>2022</v>
      </c>
      <c r="D1052" s="81">
        <v>1700</v>
      </c>
    </row>
    <row r="1053" spans="1:4">
      <c r="A1053" s="376" t="s">
        <v>9</v>
      </c>
      <c r="B1053" s="377"/>
      <c r="C1053" s="378"/>
      <c r="D1053" s="169">
        <f>SUM(D1052)</f>
        <v>1700</v>
      </c>
    </row>
    <row r="1054" spans="1:4">
      <c r="A1054" s="375" t="s">
        <v>1570</v>
      </c>
      <c r="B1054" s="375"/>
      <c r="C1054" s="375"/>
      <c r="D1054" s="375"/>
    </row>
    <row r="1055" spans="1:4" ht="38.25">
      <c r="A1055" s="36">
        <v>1</v>
      </c>
      <c r="B1055" s="73" t="s">
        <v>1253</v>
      </c>
      <c r="C1055" s="36">
        <v>2023</v>
      </c>
      <c r="D1055" s="81">
        <v>11978.55</v>
      </c>
    </row>
    <row r="1056" spans="1:4">
      <c r="A1056" s="371" t="s">
        <v>9</v>
      </c>
      <c r="B1056" s="371"/>
      <c r="C1056" s="371"/>
      <c r="D1056" s="169">
        <f>SUM(D1055)</f>
        <v>11978.55</v>
      </c>
    </row>
    <row r="1057" spans="1:6">
      <c r="A1057" s="375" t="s">
        <v>1571</v>
      </c>
      <c r="B1057" s="375"/>
      <c r="C1057" s="375"/>
      <c r="D1057" s="375"/>
    </row>
    <row r="1058" spans="1:6" ht="15" customHeight="1">
      <c r="A1058" s="36">
        <v>1</v>
      </c>
      <c r="B1058" s="62" t="s">
        <v>938</v>
      </c>
      <c r="C1058" s="36">
        <v>2023</v>
      </c>
      <c r="D1058" s="172">
        <v>1722</v>
      </c>
    </row>
    <row r="1059" spans="1:6">
      <c r="A1059" s="371" t="s">
        <v>9</v>
      </c>
      <c r="B1059" s="371"/>
      <c r="C1059" s="371"/>
      <c r="D1059" s="169">
        <f>SUM(D1058)</f>
        <v>1722</v>
      </c>
    </row>
    <row r="1060" spans="1:6">
      <c r="A1060" s="33"/>
      <c r="B1060" s="33"/>
      <c r="C1060" s="33"/>
      <c r="D1060" s="173"/>
    </row>
    <row r="1061" spans="1:6">
      <c r="A1061" s="304"/>
      <c r="C1061" s="138"/>
      <c r="D1061" s="316"/>
    </row>
    <row r="1062" spans="1:6">
      <c r="A1062" s="304"/>
      <c r="B1062" s="387" t="s">
        <v>14</v>
      </c>
      <c r="C1062" s="387"/>
      <c r="D1062" s="174">
        <f>SUM(D176,D211,D214,D233,D249,D270,D287,D292,D317,D330,D343,D358,D374,D381,D408,D425,D438,D452,D469,D478,D495,D513,D518,D521)</f>
        <v>1568487.8000000003</v>
      </c>
      <c r="F1062" s="317"/>
    </row>
    <row r="1063" spans="1:6">
      <c r="A1063" s="304"/>
      <c r="B1063" s="387" t="s">
        <v>15</v>
      </c>
      <c r="C1063" s="387"/>
      <c r="D1063" s="174">
        <f>SUM(D577,D586,D603,D609,D644,D663,D675,D679,D687,D694,D698,D714,D719,D724,D742,D775,D784,D816,D932,D964,D977,D1004,D1039)</f>
        <v>1920400.7899999996</v>
      </c>
      <c r="F1063" s="317"/>
    </row>
    <row r="1064" spans="1:6">
      <c r="A1064" s="304"/>
      <c r="B1064" s="387" t="s">
        <v>16</v>
      </c>
      <c r="C1064" s="387"/>
      <c r="D1064" s="174">
        <f>SUM(D1047,D1050,D1053,D1056,D1059)</f>
        <v>20386.239999999998</v>
      </c>
      <c r="F1064" s="317"/>
    </row>
    <row r="1065" spans="1:6">
      <c r="A1065" s="304"/>
      <c r="C1065" s="138"/>
      <c r="D1065" s="316"/>
    </row>
    <row r="1066" spans="1:6">
      <c r="A1066" s="304"/>
      <c r="B1066" s="12"/>
      <c r="C1066" s="138"/>
      <c r="D1066" s="316"/>
    </row>
    <row r="1067" spans="1:6">
      <c r="A1067" s="304"/>
      <c r="C1067" s="138"/>
      <c r="D1067" s="316"/>
    </row>
    <row r="1068" spans="1:6">
      <c r="A1068" s="304"/>
      <c r="C1068" s="138"/>
      <c r="D1068" s="316"/>
    </row>
    <row r="1069" spans="1:6">
      <c r="A1069" s="304"/>
      <c r="C1069" s="138"/>
      <c r="D1069" s="316"/>
    </row>
    <row r="1070" spans="1:6">
      <c r="A1070" s="304"/>
      <c r="C1070" s="138"/>
      <c r="D1070" s="316"/>
    </row>
    <row r="1071" spans="1:6">
      <c r="A1071" s="304"/>
      <c r="C1071" s="138"/>
      <c r="D1071" s="316"/>
    </row>
    <row r="1072" spans="1:6">
      <c r="A1072" s="304"/>
      <c r="C1072" s="138"/>
      <c r="D1072" s="316"/>
    </row>
    <row r="1073" spans="1:4">
      <c r="A1073" s="304"/>
      <c r="C1073" s="138"/>
      <c r="D1073" s="316"/>
    </row>
    <row r="1074" spans="1:4">
      <c r="A1074" s="304"/>
      <c r="C1074" s="138"/>
      <c r="D1074" s="316"/>
    </row>
    <row r="1075" spans="1:4">
      <c r="A1075" s="304"/>
      <c r="C1075" s="138"/>
      <c r="D1075" s="316"/>
    </row>
    <row r="1076" spans="1:4">
      <c r="A1076" s="304"/>
      <c r="C1076" s="138"/>
      <c r="D1076" s="316"/>
    </row>
    <row r="1077" spans="1:4">
      <c r="A1077" s="304"/>
      <c r="C1077" s="138"/>
      <c r="D1077" s="316"/>
    </row>
    <row r="1078" spans="1:4" ht="14.25" customHeight="1">
      <c r="A1078" s="304"/>
      <c r="C1078" s="138"/>
      <c r="D1078" s="316"/>
    </row>
    <row r="1079" spans="1:4">
      <c r="A1079" s="304"/>
      <c r="C1079" s="138"/>
      <c r="D1079" s="316"/>
    </row>
    <row r="1080" spans="1:4">
      <c r="A1080" s="304"/>
      <c r="C1080" s="138"/>
      <c r="D1080" s="316"/>
    </row>
    <row r="1081" spans="1:4">
      <c r="A1081" s="304"/>
      <c r="C1081" s="138"/>
      <c r="D1081" s="316"/>
    </row>
    <row r="1082" spans="1:4" ht="18" customHeight="1">
      <c r="A1082" s="304"/>
      <c r="C1082" s="138"/>
      <c r="D1082" s="316"/>
    </row>
    <row r="1083" spans="1:4">
      <c r="A1083" s="304"/>
      <c r="C1083" s="138"/>
      <c r="D1083" s="316"/>
    </row>
    <row r="1084" spans="1:4">
      <c r="A1084" s="304"/>
      <c r="C1084" s="138"/>
      <c r="D1084" s="316"/>
    </row>
    <row r="1085" spans="1:4">
      <c r="A1085" s="304"/>
      <c r="C1085" s="138"/>
      <c r="D1085" s="316"/>
    </row>
    <row r="1086" spans="1:4">
      <c r="A1086" s="304"/>
      <c r="C1086" s="138"/>
      <c r="D1086" s="316"/>
    </row>
    <row r="1087" spans="1:4">
      <c r="A1087" s="304"/>
      <c r="C1087" s="138"/>
      <c r="D1087" s="316"/>
    </row>
    <row r="1088" spans="1:4">
      <c r="A1088" s="304"/>
      <c r="C1088" s="138"/>
      <c r="D1088" s="316"/>
    </row>
    <row r="1089" spans="1:4">
      <c r="A1089" s="304"/>
      <c r="C1089" s="138"/>
      <c r="D1089" s="316"/>
    </row>
    <row r="1090" spans="1:4">
      <c r="A1090" s="304"/>
      <c r="C1090" s="138"/>
      <c r="D1090" s="316"/>
    </row>
    <row r="1091" spans="1:4">
      <c r="A1091" s="304"/>
      <c r="C1091" s="138"/>
      <c r="D1091" s="316"/>
    </row>
    <row r="1092" spans="1:4">
      <c r="A1092" s="304"/>
      <c r="C1092" s="138"/>
      <c r="D1092" s="316"/>
    </row>
    <row r="1093" spans="1:4">
      <c r="A1093" s="304"/>
      <c r="C1093" s="138"/>
      <c r="D1093" s="316"/>
    </row>
    <row r="1094" spans="1:4">
      <c r="A1094" s="304"/>
      <c r="C1094" s="138"/>
      <c r="D1094" s="316"/>
    </row>
    <row r="1095" spans="1:4">
      <c r="A1095" s="304"/>
      <c r="C1095" s="138"/>
      <c r="D1095" s="316"/>
    </row>
    <row r="1096" spans="1:4">
      <c r="A1096" s="304"/>
      <c r="C1096" s="138"/>
      <c r="D1096" s="316"/>
    </row>
    <row r="1097" spans="1:4">
      <c r="A1097" s="304"/>
      <c r="C1097" s="138"/>
      <c r="D1097" s="316"/>
    </row>
    <row r="1098" spans="1:4">
      <c r="A1098" s="304"/>
      <c r="C1098" s="138"/>
      <c r="D1098" s="316"/>
    </row>
    <row r="1099" spans="1:4">
      <c r="A1099" s="304"/>
      <c r="C1099" s="138"/>
      <c r="D1099" s="316"/>
    </row>
    <row r="1100" spans="1:4">
      <c r="A1100" s="304"/>
      <c r="C1100" s="138"/>
      <c r="D1100" s="316"/>
    </row>
    <row r="1101" spans="1:4">
      <c r="A1101" s="304"/>
      <c r="C1101" s="138"/>
      <c r="D1101" s="316"/>
    </row>
    <row r="1102" spans="1:4">
      <c r="A1102" s="304"/>
      <c r="C1102" s="138"/>
      <c r="D1102" s="316"/>
    </row>
    <row r="1103" spans="1:4">
      <c r="A1103" s="304"/>
      <c r="C1103" s="138"/>
      <c r="D1103" s="316"/>
    </row>
    <row r="1104" spans="1:4">
      <c r="A1104" s="304"/>
      <c r="C1104" s="138"/>
      <c r="D1104" s="316"/>
    </row>
    <row r="1105" spans="1:4">
      <c r="A1105" s="304"/>
      <c r="C1105" s="138"/>
      <c r="D1105" s="316"/>
    </row>
    <row r="1106" spans="1:4">
      <c r="A1106" s="304"/>
      <c r="C1106" s="138"/>
      <c r="D1106" s="316"/>
    </row>
    <row r="1107" spans="1:4">
      <c r="A1107" s="304"/>
      <c r="C1107" s="138"/>
      <c r="D1107" s="316"/>
    </row>
    <row r="1108" spans="1:4">
      <c r="A1108" s="304"/>
      <c r="C1108" s="138"/>
      <c r="D1108" s="316"/>
    </row>
    <row r="1109" spans="1:4">
      <c r="A1109" s="304"/>
      <c r="C1109" s="138"/>
      <c r="D1109" s="316"/>
    </row>
    <row r="1110" spans="1:4" ht="14.25" customHeight="1">
      <c r="A1110" s="304"/>
      <c r="C1110" s="138"/>
      <c r="D1110" s="316"/>
    </row>
    <row r="1111" spans="1:4">
      <c r="A1111" s="304"/>
      <c r="C1111" s="138"/>
      <c r="D1111" s="316"/>
    </row>
    <row r="1112" spans="1:4">
      <c r="A1112" s="304"/>
      <c r="C1112" s="138"/>
      <c r="D1112" s="316"/>
    </row>
    <row r="1113" spans="1:4" ht="14.25" customHeight="1">
      <c r="A1113" s="304"/>
      <c r="C1113" s="138"/>
      <c r="D1113" s="316"/>
    </row>
    <row r="1114" spans="1:4">
      <c r="A1114" s="304"/>
      <c r="C1114" s="138"/>
      <c r="D1114" s="316"/>
    </row>
    <row r="1115" spans="1:4">
      <c r="A1115" s="304"/>
      <c r="C1115" s="138"/>
      <c r="D1115" s="316"/>
    </row>
    <row r="1116" spans="1:4">
      <c r="A1116" s="304"/>
      <c r="C1116" s="138"/>
      <c r="D1116" s="316"/>
    </row>
    <row r="1117" spans="1:4">
      <c r="A1117" s="304"/>
      <c r="C1117" s="138"/>
      <c r="D1117" s="316"/>
    </row>
    <row r="1118" spans="1:4">
      <c r="A1118" s="304"/>
      <c r="C1118" s="138"/>
      <c r="D1118" s="316"/>
    </row>
    <row r="1119" spans="1:4">
      <c r="A1119" s="304"/>
      <c r="C1119" s="138"/>
      <c r="D1119" s="316"/>
    </row>
    <row r="1120" spans="1:4">
      <c r="A1120" s="304"/>
      <c r="C1120" s="138"/>
      <c r="D1120" s="316"/>
    </row>
    <row r="1121" spans="1:4">
      <c r="A1121" s="304"/>
      <c r="C1121" s="138"/>
      <c r="D1121" s="316"/>
    </row>
    <row r="1122" spans="1:4" ht="12.75" customHeight="1">
      <c r="A1122" s="304"/>
      <c r="C1122" s="138"/>
      <c r="D1122" s="316"/>
    </row>
    <row r="1123" spans="1:4">
      <c r="A1123" s="304"/>
      <c r="C1123" s="138"/>
      <c r="D1123" s="316"/>
    </row>
    <row r="1124" spans="1:4">
      <c r="A1124" s="304"/>
      <c r="C1124" s="138"/>
      <c r="D1124" s="316"/>
    </row>
    <row r="1125" spans="1:4">
      <c r="A1125" s="304"/>
      <c r="C1125" s="138"/>
      <c r="D1125" s="316"/>
    </row>
    <row r="1126" spans="1:4">
      <c r="A1126" s="304"/>
      <c r="C1126" s="138"/>
      <c r="D1126" s="316"/>
    </row>
    <row r="1127" spans="1:4">
      <c r="A1127" s="304"/>
      <c r="C1127" s="138"/>
      <c r="D1127" s="316"/>
    </row>
    <row r="1128" spans="1:4">
      <c r="A1128" s="304"/>
      <c r="C1128" s="138"/>
      <c r="D1128" s="316"/>
    </row>
    <row r="1129" spans="1:4">
      <c r="A1129" s="304"/>
      <c r="C1129" s="138"/>
      <c r="D1129" s="316"/>
    </row>
    <row r="1130" spans="1:4" ht="18" customHeight="1">
      <c r="A1130" s="304"/>
      <c r="C1130" s="138"/>
      <c r="D1130" s="316"/>
    </row>
    <row r="1131" spans="1:4">
      <c r="A1131" s="304"/>
      <c r="C1131" s="138"/>
      <c r="D1131" s="316"/>
    </row>
    <row r="1132" spans="1:4">
      <c r="A1132" s="304"/>
      <c r="C1132" s="138"/>
      <c r="D1132" s="316"/>
    </row>
    <row r="1133" spans="1:4">
      <c r="A1133" s="304"/>
      <c r="C1133" s="138"/>
      <c r="D1133" s="316"/>
    </row>
    <row r="1134" spans="1:4">
      <c r="A1134" s="304"/>
      <c r="C1134" s="138"/>
      <c r="D1134" s="316"/>
    </row>
    <row r="1135" spans="1:4" ht="12.75" customHeight="1">
      <c r="A1135" s="304"/>
      <c r="C1135" s="138"/>
      <c r="D1135" s="316"/>
    </row>
    <row r="1136" spans="1:4">
      <c r="A1136" s="304"/>
      <c r="C1136" s="138"/>
      <c r="D1136" s="316"/>
    </row>
    <row r="1137" spans="1:4">
      <c r="A1137" s="304"/>
      <c r="C1137" s="138"/>
      <c r="D1137" s="316"/>
    </row>
    <row r="1138" spans="1:4">
      <c r="A1138" s="304"/>
      <c r="C1138" s="138"/>
      <c r="D1138" s="316"/>
    </row>
    <row r="1139" spans="1:4">
      <c r="A1139" s="304"/>
      <c r="C1139" s="138"/>
      <c r="D1139" s="316"/>
    </row>
    <row r="1140" spans="1:4">
      <c r="A1140" s="304"/>
      <c r="C1140" s="138"/>
      <c r="D1140" s="316"/>
    </row>
    <row r="1141" spans="1:4">
      <c r="A1141" s="304"/>
      <c r="C1141" s="138"/>
      <c r="D1141" s="316"/>
    </row>
    <row r="1142" spans="1:4">
      <c r="A1142" s="304"/>
      <c r="C1142" s="138"/>
      <c r="D1142" s="316"/>
    </row>
    <row r="1143" spans="1:4">
      <c r="A1143" s="304"/>
      <c r="C1143" s="138"/>
      <c r="D1143" s="316"/>
    </row>
    <row r="1144" spans="1:4">
      <c r="A1144" s="304"/>
      <c r="C1144" s="138"/>
      <c r="D1144" s="316"/>
    </row>
    <row r="1145" spans="1:4" ht="14.25" customHeight="1">
      <c r="A1145" s="304"/>
      <c r="C1145" s="138"/>
      <c r="D1145" s="316"/>
    </row>
    <row r="1146" spans="1:4">
      <c r="A1146" s="304"/>
      <c r="C1146" s="138"/>
      <c r="D1146" s="316"/>
    </row>
    <row r="1147" spans="1:4">
      <c r="A1147" s="304"/>
      <c r="C1147" s="138"/>
      <c r="D1147" s="316"/>
    </row>
    <row r="1148" spans="1:4">
      <c r="A1148" s="304"/>
      <c r="C1148" s="138"/>
      <c r="D1148" s="316"/>
    </row>
    <row r="1149" spans="1:4">
      <c r="A1149" s="304"/>
      <c r="C1149" s="138"/>
      <c r="D1149" s="316"/>
    </row>
    <row r="1150" spans="1:4">
      <c r="A1150" s="304"/>
      <c r="C1150" s="138"/>
      <c r="D1150" s="316"/>
    </row>
    <row r="1151" spans="1:4">
      <c r="A1151" s="304"/>
      <c r="C1151" s="138"/>
      <c r="D1151" s="316"/>
    </row>
    <row r="1152" spans="1:4">
      <c r="A1152" s="304"/>
      <c r="C1152" s="138"/>
      <c r="D1152" s="316"/>
    </row>
    <row r="1153" spans="1:4">
      <c r="A1153" s="304"/>
      <c r="C1153" s="138"/>
      <c r="D1153" s="316"/>
    </row>
    <row r="1154" spans="1:4">
      <c r="A1154" s="304"/>
      <c r="C1154" s="138"/>
      <c r="D1154" s="316"/>
    </row>
    <row r="1155" spans="1:4">
      <c r="A1155" s="304"/>
      <c r="C1155" s="138"/>
      <c r="D1155" s="316"/>
    </row>
    <row r="1156" spans="1:4">
      <c r="A1156" s="304"/>
      <c r="C1156" s="138"/>
      <c r="D1156" s="316"/>
    </row>
    <row r="1157" spans="1:4">
      <c r="A1157" s="304"/>
      <c r="C1157" s="138"/>
      <c r="D1157" s="316"/>
    </row>
    <row r="1158" spans="1:4">
      <c r="A1158" s="304"/>
      <c r="C1158" s="138"/>
      <c r="D1158" s="316"/>
    </row>
    <row r="1159" spans="1:4">
      <c r="A1159" s="304"/>
      <c r="C1159" s="138"/>
      <c r="D1159" s="316"/>
    </row>
    <row r="1160" spans="1:4">
      <c r="A1160" s="304"/>
      <c r="C1160" s="138"/>
      <c r="D1160" s="316"/>
    </row>
    <row r="1161" spans="1:4">
      <c r="A1161" s="304"/>
      <c r="C1161" s="138"/>
      <c r="D1161" s="316"/>
    </row>
    <row r="1162" spans="1:4">
      <c r="A1162" s="304"/>
      <c r="C1162" s="138"/>
      <c r="D1162" s="316"/>
    </row>
    <row r="1163" spans="1:4">
      <c r="A1163" s="304"/>
      <c r="C1163" s="138"/>
      <c r="D1163" s="316"/>
    </row>
    <row r="1164" spans="1:4">
      <c r="A1164" s="304"/>
      <c r="C1164" s="138"/>
      <c r="D1164" s="316"/>
    </row>
    <row r="1165" spans="1:4">
      <c r="A1165" s="304"/>
      <c r="C1165" s="138"/>
      <c r="D1165" s="316"/>
    </row>
    <row r="1166" spans="1:4">
      <c r="A1166" s="304"/>
      <c r="C1166" s="138"/>
      <c r="D1166" s="316"/>
    </row>
    <row r="1167" spans="1:4">
      <c r="A1167" s="304"/>
      <c r="C1167" s="138"/>
      <c r="D1167" s="316"/>
    </row>
    <row r="1168" spans="1:4">
      <c r="A1168" s="304"/>
      <c r="C1168" s="138"/>
      <c r="D1168" s="316"/>
    </row>
    <row r="1169" spans="1:4">
      <c r="A1169" s="304"/>
      <c r="C1169" s="138"/>
      <c r="D1169" s="316"/>
    </row>
    <row r="1170" spans="1:4">
      <c r="A1170" s="304"/>
      <c r="C1170" s="138"/>
      <c r="D1170" s="316"/>
    </row>
    <row r="1171" spans="1:4">
      <c r="A1171" s="304"/>
      <c r="C1171" s="138"/>
      <c r="D1171" s="316"/>
    </row>
    <row r="1172" spans="1:4">
      <c r="A1172" s="304"/>
      <c r="C1172" s="138"/>
      <c r="D1172" s="316"/>
    </row>
    <row r="1173" spans="1:4">
      <c r="A1173" s="304"/>
      <c r="C1173" s="138"/>
      <c r="D1173" s="316"/>
    </row>
    <row r="1174" spans="1:4">
      <c r="A1174" s="304"/>
      <c r="C1174" s="138"/>
      <c r="D1174" s="316"/>
    </row>
    <row r="1175" spans="1:4">
      <c r="A1175" s="304"/>
      <c r="C1175" s="138"/>
      <c r="D1175" s="316"/>
    </row>
    <row r="1176" spans="1:4">
      <c r="A1176" s="304"/>
      <c r="C1176" s="138"/>
      <c r="D1176" s="316"/>
    </row>
    <row r="1177" spans="1:4">
      <c r="A1177" s="304"/>
      <c r="C1177" s="138"/>
      <c r="D1177" s="316"/>
    </row>
    <row r="1178" spans="1:4">
      <c r="A1178" s="304"/>
      <c r="C1178" s="138"/>
      <c r="D1178" s="316"/>
    </row>
    <row r="1179" spans="1:4">
      <c r="A1179" s="304"/>
      <c r="C1179" s="138"/>
      <c r="D1179" s="316"/>
    </row>
    <row r="1180" spans="1:4">
      <c r="A1180" s="304"/>
      <c r="C1180" s="138"/>
      <c r="D1180" s="316"/>
    </row>
    <row r="1181" spans="1:4">
      <c r="A1181" s="304"/>
      <c r="C1181" s="138"/>
      <c r="D1181" s="316"/>
    </row>
    <row r="1182" spans="1:4">
      <c r="A1182" s="304"/>
      <c r="C1182" s="138"/>
      <c r="D1182" s="316"/>
    </row>
    <row r="1183" spans="1:4">
      <c r="A1183" s="304"/>
      <c r="C1183" s="138"/>
      <c r="D1183" s="316"/>
    </row>
    <row r="1184" spans="1:4">
      <c r="A1184" s="304"/>
      <c r="C1184" s="138"/>
      <c r="D1184" s="316"/>
    </row>
    <row r="1185" spans="1:4">
      <c r="A1185" s="304"/>
      <c r="C1185" s="138"/>
      <c r="D1185" s="316"/>
    </row>
    <row r="1186" spans="1:4">
      <c r="A1186" s="304"/>
      <c r="C1186" s="138"/>
      <c r="D1186" s="316"/>
    </row>
    <row r="1187" spans="1:4">
      <c r="A1187" s="304"/>
      <c r="C1187" s="138"/>
      <c r="D1187" s="316"/>
    </row>
    <row r="1188" spans="1:4">
      <c r="A1188" s="304"/>
      <c r="C1188" s="138"/>
      <c r="D1188" s="316"/>
    </row>
    <row r="1189" spans="1:4">
      <c r="A1189" s="304"/>
      <c r="C1189" s="138"/>
      <c r="D1189" s="316"/>
    </row>
    <row r="1190" spans="1:4">
      <c r="A1190" s="304"/>
      <c r="C1190" s="138"/>
      <c r="D1190" s="316"/>
    </row>
    <row r="1191" spans="1:4">
      <c r="A1191" s="304"/>
      <c r="C1191" s="138"/>
      <c r="D1191" s="316"/>
    </row>
    <row r="1192" spans="1:4">
      <c r="A1192" s="304"/>
      <c r="C1192" s="138"/>
      <c r="D1192" s="316"/>
    </row>
    <row r="1193" spans="1:4">
      <c r="A1193" s="304"/>
      <c r="C1193" s="138"/>
      <c r="D1193" s="316"/>
    </row>
    <row r="1194" spans="1:4">
      <c r="A1194" s="304"/>
      <c r="C1194" s="138"/>
      <c r="D1194" s="316"/>
    </row>
    <row r="1195" spans="1:4">
      <c r="A1195" s="304"/>
      <c r="C1195" s="138"/>
      <c r="D1195" s="316"/>
    </row>
    <row r="1196" spans="1:4">
      <c r="A1196" s="304"/>
      <c r="C1196" s="138"/>
      <c r="D1196" s="316"/>
    </row>
    <row r="1197" spans="1:4">
      <c r="A1197" s="304"/>
      <c r="C1197" s="138"/>
      <c r="D1197" s="316"/>
    </row>
    <row r="1198" spans="1:4">
      <c r="A1198" s="304"/>
      <c r="C1198" s="138"/>
      <c r="D1198" s="316"/>
    </row>
    <row r="1199" spans="1:4">
      <c r="A1199" s="304"/>
      <c r="C1199" s="138"/>
      <c r="D1199" s="316"/>
    </row>
    <row r="1200" spans="1:4">
      <c r="A1200" s="304"/>
      <c r="C1200" s="138"/>
      <c r="D1200" s="316"/>
    </row>
    <row r="1201" spans="1:4">
      <c r="A1201" s="304"/>
      <c r="C1201" s="138"/>
      <c r="D1201" s="316"/>
    </row>
    <row r="1202" spans="1:4">
      <c r="A1202" s="304"/>
      <c r="C1202" s="138"/>
      <c r="D1202" s="316"/>
    </row>
    <row r="1203" spans="1:4">
      <c r="A1203" s="304"/>
      <c r="C1203" s="138"/>
      <c r="D1203" s="316"/>
    </row>
    <row r="1204" spans="1:4">
      <c r="A1204" s="304"/>
      <c r="C1204" s="138"/>
      <c r="D1204" s="316"/>
    </row>
    <row r="1205" spans="1:4">
      <c r="A1205" s="304"/>
      <c r="C1205" s="138"/>
      <c r="D1205" s="316"/>
    </row>
    <row r="1206" spans="1:4" ht="18" customHeight="1">
      <c r="A1206" s="304"/>
      <c r="C1206" s="138"/>
      <c r="D1206" s="316"/>
    </row>
    <row r="1207" spans="1:4">
      <c r="A1207" s="304"/>
      <c r="C1207" s="138"/>
      <c r="D1207" s="316"/>
    </row>
    <row r="1208" spans="1:4">
      <c r="A1208" s="304"/>
      <c r="C1208" s="138"/>
      <c r="D1208" s="316"/>
    </row>
    <row r="1209" spans="1:4">
      <c r="A1209" s="304"/>
      <c r="C1209" s="138"/>
      <c r="D1209" s="316"/>
    </row>
    <row r="1210" spans="1:4">
      <c r="A1210" s="304"/>
      <c r="C1210" s="138"/>
      <c r="D1210" s="316"/>
    </row>
    <row r="1211" spans="1:4" ht="18" customHeight="1">
      <c r="A1211" s="304"/>
      <c r="C1211" s="138"/>
      <c r="D1211" s="316"/>
    </row>
    <row r="1212" spans="1:4">
      <c r="A1212" s="304"/>
      <c r="C1212" s="138"/>
      <c r="D1212" s="316"/>
    </row>
    <row r="1213" spans="1:4" ht="14.25" customHeight="1">
      <c r="A1213" s="304"/>
      <c r="C1213" s="138"/>
      <c r="D1213" s="316"/>
    </row>
    <row r="1214" spans="1:4" ht="14.25" customHeight="1">
      <c r="A1214" s="304"/>
      <c r="C1214" s="138"/>
      <c r="D1214" s="316"/>
    </row>
    <row r="1215" spans="1:4" ht="14.25" customHeight="1">
      <c r="A1215" s="304"/>
      <c r="C1215" s="138"/>
      <c r="D1215" s="316"/>
    </row>
    <row r="1216" spans="1:4">
      <c r="A1216" s="304"/>
      <c r="C1216" s="138"/>
      <c r="D1216" s="316"/>
    </row>
    <row r="1217" spans="1:4" ht="14.25" customHeight="1">
      <c r="A1217" s="304"/>
      <c r="C1217" s="138"/>
      <c r="D1217" s="316"/>
    </row>
    <row r="1218" spans="1:4">
      <c r="A1218" s="304"/>
      <c r="C1218" s="138"/>
      <c r="D1218" s="316"/>
    </row>
    <row r="1219" spans="1:4" ht="14.25" customHeight="1">
      <c r="A1219" s="304"/>
      <c r="C1219" s="138"/>
      <c r="D1219" s="316"/>
    </row>
    <row r="1220" spans="1:4">
      <c r="A1220" s="304"/>
      <c r="C1220" s="138"/>
      <c r="D1220" s="316"/>
    </row>
    <row r="1221" spans="1:4" ht="30" customHeight="1">
      <c r="A1221" s="304"/>
      <c r="C1221" s="138"/>
      <c r="D1221" s="316"/>
    </row>
    <row r="1222" spans="1:4">
      <c r="A1222" s="304"/>
      <c r="C1222" s="138"/>
      <c r="D1222" s="316"/>
    </row>
    <row r="1223" spans="1:4">
      <c r="A1223" s="304"/>
      <c r="C1223" s="138"/>
      <c r="D1223" s="316"/>
    </row>
    <row r="1224" spans="1:4">
      <c r="A1224" s="304"/>
      <c r="C1224" s="138"/>
      <c r="D1224" s="316"/>
    </row>
    <row r="1225" spans="1:4">
      <c r="A1225" s="304"/>
      <c r="C1225" s="138"/>
      <c r="D1225" s="316"/>
    </row>
    <row r="1226" spans="1:4">
      <c r="A1226" s="304"/>
      <c r="C1226" s="138"/>
      <c r="D1226" s="316"/>
    </row>
    <row r="1227" spans="1:4">
      <c r="A1227" s="304"/>
      <c r="C1227" s="138"/>
      <c r="D1227" s="316"/>
    </row>
    <row r="1228" spans="1:4">
      <c r="A1228" s="304"/>
      <c r="C1228" s="138"/>
      <c r="D1228" s="316"/>
    </row>
    <row r="1229" spans="1:4">
      <c r="A1229" s="304"/>
      <c r="C1229" s="138"/>
      <c r="D1229" s="316"/>
    </row>
    <row r="1230" spans="1:4">
      <c r="A1230" s="304"/>
      <c r="C1230" s="138"/>
      <c r="D1230" s="316"/>
    </row>
    <row r="1231" spans="1:4">
      <c r="A1231" s="304"/>
      <c r="C1231" s="138"/>
      <c r="D1231" s="316"/>
    </row>
    <row r="1232" spans="1:4">
      <c r="A1232" s="304"/>
      <c r="C1232" s="138"/>
      <c r="D1232" s="316"/>
    </row>
    <row r="1233" spans="1:4">
      <c r="A1233" s="304"/>
      <c r="C1233" s="138"/>
      <c r="D1233" s="316"/>
    </row>
    <row r="1234" spans="1:4">
      <c r="A1234" s="304"/>
      <c r="C1234" s="138"/>
      <c r="D1234" s="316"/>
    </row>
    <row r="1235" spans="1:4">
      <c r="A1235" s="304"/>
      <c r="C1235" s="138"/>
      <c r="D1235" s="316"/>
    </row>
    <row r="1236" spans="1:4">
      <c r="A1236" s="304"/>
      <c r="C1236" s="138"/>
      <c r="D1236" s="316"/>
    </row>
    <row r="1237" spans="1:4">
      <c r="A1237" s="304"/>
      <c r="C1237" s="138"/>
      <c r="D1237" s="316"/>
    </row>
    <row r="1238" spans="1:4" ht="18" customHeight="1">
      <c r="A1238" s="304"/>
      <c r="C1238" s="138"/>
      <c r="D1238" s="316"/>
    </row>
    <row r="1239" spans="1:4" ht="20.25" customHeight="1">
      <c r="A1239" s="304"/>
      <c r="C1239" s="138"/>
      <c r="D1239" s="316"/>
    </row>
    <row r="1240" spans="1:4">
      <c r="A1240" s="304"/>
      <c r="C1240" s="138"/>
      <c r="D1240" s="316"/>
    </row>
    <row r="1241" spans="1:4">
      <c r="A1241" s="304"/>
      <c r="C1241" s="138"/>
      <c r="D1241" s="316"/>
    </row>
    <row r="1242" spans="1:4">
      <c r="A1242" s="304"/>
      <c r="C1242" s="138"/>
      <c r="D1242" s="316"/>
    </row>
    <row r="1243" spans="1:4">
      <c r="A1243" s="304"/>
      <c r="C1243" s="138"/>
      <c r="D1243" s="316"/>
    </row>
    <row r="1244" spans="1:4">
      <c r="A1244" s="304"/>
      <c r="C1244" s="138"/>
      <c r="D1244" s="316"/>
    </row>
    <row r="1245" spans="1:4">
      <c r="A1245" s="304"/>
      <c r="C1245" s="138"/>
      <c r="D1245" s="316"/>
    </row>
    <row r="1246" spans="1:4">
      <c r="A1246" s="304"/>
      <c r="C1246" s="138"/>
      <c r="D1246" s="316"/>
    </row>
    <row r="1247" spans="1:4">
      <c r="A1247" s="304"/>
      <c r="C1247" s="138"/>
      <c r="D1247" s="316"/>
    </row>
    <row r="1248" spans="1:4">
      <c r="A1248" s="304"/>
      <c r="C1248" s="138"/>
      <c r="D1248" s="316"/>
    </row>
    <row r="1249" spans="1:4">
      <c r="A1249" s="304"/>
      <c r="C1249" s="138"/>
      <c r="D1249" s="316"/>
    </row>
    <row r="1250" spans="1:4">
      <c r="A1250" s="304"/>
      <c r="C1250" s="138"/>
      <c r="D1250" s="316"/>
    </row>
    <row r="1251" spans="1:4">
      <c r="A1251" s="304"/>
      <c r="C1251" s="138"/>
      <c r="D1251" s="316"/>
    </row>
    <row r="1252" spans="1:4">
      <c r="A1252" s="304"/>
      <c r="C1252" s="138"/>
      <c r="D1252" s="316"/>
    </row>
    <row r="1253" spans="1:4">
      <c r="A1253" s="304"/>
      <c r="C1253" s="138"/>
      <c r="D1253" s="316"/>
    </row>
    <row r="1254" spans="1:4">
      <c r="A1254" s="304"/>
      <c r="C1254" s="138"/>
      <c r="D1254" s="316"/>
    </row>
    <row r="1255" spans="1:4">
      <c r="A1255" s="304"/>
      <c r="C1255" s="138"/>
      <c r="D1255" s="316"/>
    </row>
    <row r="1256" spans="1:4">
      <c r="A1256" s="304"/>
      <c r="C1256" s="138"/>
      <c r="D1256" s="316"/>
    </row>
    <row r="1257" spans="1:4">
      <c r="A1257" s="304"/>
      <c r="C1257" s="138"/>
      <c r="D1257" s="316"/>
    </row>
    <row r="1258" spans="1:4">
      <c r="A1258" s="304"/>
      <c r="C1258" s="138"/>
      <c r="D1258" s="316"/>
    </row>
    <row r="1259" spans="1:4">
      <c r="A1259" s="304"/>
      <c r="C1259" s="138"/>
      <c r="D1259" s="316"/>
    </row>
    <row r="1260" spans="1:4">
      <c r="A1260" s="304"/>
      <c r="C1260" s="138"/>
      <c r="D1260" s="316"/>
    </row>
    <row r="1261" spans="1:4">
      <c r="A1261" s="304"/>
      <c r="C1261" s="138"/>
      <c r="D1261" s="316"/>
    </row>
    <row r="1262" spans="1:4">
      <c r="A1262" s="304"/>
      <c r="C1262" s="138"/>
      <c r="D1262" s="316"/>
    </row>
    <row r="1263" spans="1:4">
      <c r="A1263" s="304"/>
      <c r="C1263" s="138"/>
      <c r="D1263" s="316"/>
    </row>
    <row r="1264" spans="1:4">
      <c r="A1264" s="304"/>
      <c r="C1264" s="138"/>
      <c r="D1264" s="316"/>
    </row>
    <row r="1265" spans="1:4">
      <c r="A1265" s="304"/>
      <c r="C1265" s="138"/>
      <c r="D1265" s="316"/>
    </row>
    <row r="1266" spans="1:4">
      <c r="A1266" s="304"/>
      <c r="C1266" s="138"/>
      <c r="D1266" s="316"/>
    </row>
    <row r="1267" spans="1:4">
      <c r="A1267" s="304"/>
      <c r="C1267" s="138"/>
      <c r="D1267" s="316"/>
    </row>
    <row r="1268" spans="1:4">
      <c r="A1268" s="304"/>
      <c r="C1268" s="138"/>
      <c r="D1268" s="316"/>
    </row>
    <row r="1269" spans="1:4">
      <c r="A1269" s="304"/>
      <c r="C1269" s="138"/>
      <c r="D1269" s="316"/>
    </row>
    <row r="1270" spans="1:4">
      <c r="A1270" s="304"/>
      <c r="C1270" s="138"/>
      <c r="D1270" s="316"/>
    </row>
    <row r="1271" spans="1:4">
      <c r="A1271" s="304"/>
      <c r="C1271" s="138"/>
      <c r="D1271" s="316"/>
    </row>
    <row r="1272" spans="1:4">
      <c r="A1272" s="304"/>
      <c r="C1272" s="138"/>
      <c r="D1272" s="316"/>
    </row>
    <row r="1273" spans="1:4">
      <c r="A1273" s="304"/>
      <c r="C1273" s="138"/>
      <c r="D1273" s="316"/>
    </row>
    <row r="1274" spans="1:4">
      <c r="A1274" s="304"/>
      <c r="C1274" s="138"/>
      <c r="D1274" s="316"/>
    </row>
    <row r="1275" spans="1:4">
      <c r="A1275" s="304"/>
      <c r="C1275" s="138"/>
      <c r="D1275" s="316"/>
    </row>
    <row r="1276" spans="1:4">
      <c r="A1276" s="304"/>
      <c r="C1276" s="138"/>
      <c r="D1276" s="316"/>
    </row>
    <row r="1277" spans="1:4">
      <c r="A1277" s="304"/>
      <c r="C1277" s="138"/>
      <c r="D1277" s="316"/>
    </row>
    <row r="1278" spans="1:4">
      <c r="A1278" s="304"/>
      <c r="C1278" s="138"/>
      <c r="D1278" s="316"/>
    </row>
    <row r="1279" spans="1:4">
      <c r="A1279" s="304"/>
      <c r="C1279" s="138"/>
      <c r="D1279" s="316"/>
    </row>
    <row r="1280" spans="1:4">
      <c r="A1280" s="304"/>
      <c r="C1280" s="138"/>
      <c r="D1280" s="316"/>
    </row>
    <row r="1281" spans="1:4">
      <c r="A1281" s="304"/>
      <c r="C1281" s="138"/>
      <c r="D1281" s="316"/>
    </row>
    <row r="1282" spans="1:4">
      <c r="A1282" s="304"/>
      <c r="C1282" s="138"/>
      <c r="D1282" s="316"/>
    </row>
    <row r="1283" spans="1:4">
      <c r="A1283" s="304"/>
      <c r="C1283" s="138"/>
      <c r="D1283" s="316"/>
    </row>
    <row r="1284" spans="1:4">
      <c r="A1284" s="304"/>
      <c r="C1284" s="138"/>
      <c r="D1284" s="316"/>
    </row>
    <row r="1285" spans="1:4">
      <c r="A1285" s="304"/>
      <c r="C1285" s="138"/>
      <c r="D1285" s="316"/>
    </row>
    <row r="1286" spans="1:4">
      <c r="A1286" s="304"/>
      <c r="C1286" s="138"/>
      <c r="D1286" s="316"/>
    </row>
    <row r="1287" spans="1:4">
      <c r="A1287" s="304"/>
      <c r="C1287" s="138"/>
      <c r="D1287" s="316"/>
    </row>
    <row r="1288" spans="1:4">
      <c r="A1288" s="304"/>
      <c r="C1288" s="138"/>
      <c r="D1288" s="316"/>
    </row>
    <row r="1289" spans="1:4">
      <c r="A1289" s="304"/>
      <c r="C1289" s="138"/>
      <c r="D1289" s="316"/>
    </row>
    <row r="1290" spans="1:4">
      <c r="A1290" s="304"/>
      <c r="C1290" s="138"/>
      <c r="D1290" s="316"/>
    </row>
    <row r="1291" spans="1:4">
      <c r="A1291" s="304"/>
      <c r="C1291" s="138"/>
      <c r="D1291" s="316"/>
    </row>
    <row r="1292" spans="1:4">
      <c r="A1292" s="304"/>
      <c r="C1292" s="138"/>
      <c r="D1292" s="316"/>
    </row>
    <row r="1293" spans="1:4">
      <c r="A1293" s="304"/>
      <c r="C1293" s="138"/>
      <c r="D1293" s="316"/>
    </row>
    <row r="1294" spans="1:4">
      <c r="A1294" s="304"/>
      <c r="C1294" s="138"/>
      <c r="D1294" s="316"/>
    </row>
    <row r="1295" spans="1:4">
      <c r="A1295" s="304"/>
      <c r="C1295" s="138"/>
      <c r="D1295" s="316"/>
    </row>
    <row r="1296" spans="1:4">
      <c r="A1296" s="304"/>
      <c r="C1296" s="138"/>
      <c r="D1296" s="316"/>
    </row>
    <row r="1297" spans="1:4">
      <c r="A1297" s="304"/>
      <c r="C1297" s="138"/>
      <c r="D1297" s="316"/>
    </row>
    <row r="1298" spans="1:4">
      <c r="A1298" s="304"/>
      <c r="C1298" s="138"/>
      <c r="D1298" s="316"/>
    </row>
    <row r="1299" spans="1:4">
      <c r="A1299" s="304"/>
      <c r="C1299" s="138"/>
      <c r="D1299" s="316"/>
    </row>
    <row r="1300" spans="1:4">
      <c r="A1300" s="304"/>
      <c r="C1300" s="138"/>
      <c r="D1300" s="316"/>
    </row>
    <row r="1301" spans="1:4">
      <c r="A1301" s="304"/>
      <c r="C1301" s="138"/>
      <c r="D1301" s="316"/>
    </row>
    <row r="1302" spans="1:4">
      <c r="A1302" s="304"/>
      <c r="C1302" s="138"/>
      <c r="D1302" s="316"/>
    </row>
    <row r="1303" spans="1:4">
      <c r="A1303" s="304"/>
      <c r="C1303" s="138"/>
      <c r="D1303" s="316"/>
    </row>
    <row r="1304" spans="1:4">
      <c r="A1304" s="304"/>
      <c r="C1304" s="138"/>
      <c r="D1304" s="316"/>
    </row>
    <row r="1305" spans="1:4">
      <c r="A1305" s="304"/>
      <c r="C1305" s="138"/>
      <c r="D1305" s="316"/>
    </row>
    <row r="1306" spans="1:4">
      <c r="A1306" s="304"/>
      <c r="C1306" s="138"/>
      <c r="D1306" s="316"/>
    </row>
    <row r="1307" spans="1:4">
      <c r="A1307" s="304"/>
      <c r="C1307" s="138"/>
      <c r="D1307" s="316"/>
    </row>
    <row r="1308" spans="1:4">
      <c r="A1308" s="304"/>
      <c r="C1308" s="138"/>
      <c r="D1308" s="316"/>
    </row>
    <row r="1309" spans="1:4">
      <c r="A1309" s="304"/>
      <c r="C1309" s="138"/>
      <c r="D1309" s="316"/>
    </row>
    <row r="1310" spans="1:4">
      <c r="A1310" s="304"/>
      <c r="C1310" s="138"/>
      <c r="D1310" s="316"/>
    </row>
    <row r="1311" spans="1:4">
      <c r="A1311" s="304"/>
      <c r="C1311" s="138"/>
      <c r="D1311" s="316"/>
    </row>
    <row r="1312" spans="1:4">
      <c r="A1312" s="304"/>
      <c r="C1312" s="138"/>
      <c r="D1312" s="316"/>
    </row>
    <row r="1313" spans="1:4">
      <c r="A1313" s="304"/>
      <c r="C1313" s="138"/>
      <c r="D1313" s="316"/>
    </row>
    <row r="1314" spans="1:4">
      <c r="A1314" s="304"/>
      <c r="C1314" s="138"/>
      <c r="D1314" s="316"/>
    </row>
    <row r="1315" spans="1:4">
      <c r="A1315" s="304"/>
      <c r="C1315" s="138"/>
      <c r="D1315" s="316"/>
    </row>
    <row r="1316" spans="1:4">
      <c r="A1316" s="304"/>
      <c r="C1316" s="138"/>
      <c r="D1316" s="316"/>
    </row>
    <row r="1317" spans="1:4">
      <c r="A1317" s="304"/>
      <c r="C1317" s="138"/>
      <c r="D1317" s="316"/>
    </row>
    <row r="1318" spans="1:4">
      <c r="A1318" s="304"/>
      <c r="C1318" s="138"/>
      <c r="D1318" s="316"/>
    </row>
    <row r="1319" spans="1:4">
      <c r="A1319" s="304"/>
      <c r="C1319" s="138"/>
      <c r="D1319" s="316"/>
    </row>
    <row r="1320" spans="1:4">
      <c r="A1320" s="304"/>
      <c r="C1320" s="138"/>
      <c r="D1320" s="316"/>
    </row>
    <row r="1321" spans="1:4">
      <c r="A1321" s="304"/>
      <c r="C1321" s="138"/>
      <c r="D1321" s="316"/>
    </row>
    <row r="1322" spans="1:4">
      <c r="A1322" s="304"/>
      <c r="C1322" s="138"/>
      <c r="D1322" s="316"/>
    </row>
    <row r="1323" spans="1:4">
      <c r="A1323" s="304"/>
      <c r="C1323" s="138"/>
      <c r="D1323" s="316"/>
    </row>
    <row r="1324" spans="1:4">
      <c r="A1324" s="304"/>
      <c r="C1324" s="138"/>
      <c r="D1324" s="316"/>
    </row>
    <row r="1325" spans="1:4">
      <c r="A1325" s="304"/>
      <c r="C1325" s="138"/>
      <c r="D1325" s="316"/>
    </row>
    <row r="1326" spans="1:4">
      <c r="A1326" s="304"/>
      <c r="C1326" s="138"/>
      <c r="D1326" s="316"/>
    </row>
    <row r="1327" spans="1:4">
      <c r="A1327" s="304"/>
      <c r="C1327" s="138"/>
      <c r="D1327" s="316"/>
    </row>
    <row r="1328" spans="1:4">
      <c r="A1328" s="304"/>
      <c r="C1328" s="138"/>
      <c r="D1328" s="316"/>
    </row>
    <row r="1329" spans="1:4">
      <c r="A1329" s="304"/>
      <c r="C1329" s="138"/>
      <c r="D1329" s="316"/>
    </row>
    <row r="1330" spans="1:4">
      <c r="A1330" s="304"/>
      <c r="C1330" s="138"/>
      <c r="D1330" s="316"/>
    </row>
    <row r="1331" spans="1:4">
      <c r="A1331" s="304"/>
      <c r="C1331" s="138"/>
      <c r="D1331" s="316"/>
    </row>
    <row r="1332" spans="1:4">
      <c r="A1332" s="304"/>
      <c r="C1332" s="138"/>
      <c r="D1332" s="316"/>
    </row>
    <row r="1333" spans="1:4">
      <c r="A1333" s="304"/>
      <c r="C1333" s="138"/>
      <c r="D1333" s="316"/>
    </row>
    <row r="1334" spans="1:4">
      <c r="A1334" s="304"/>
      <c r="C1334" s="138"/>
      <c r="D1334" s="316"/>
    </row>
    <row r="1335" spans="1:4">
      <c r="A1335" s="304"/>
      <c r="C1335" s="138"/>
      <c r="D1335" s="316"/>
    </row>
    <row r="1336" spans="1:4">
      <c r="A1336" s="304"/>
      <c r="C1336" s="138"/>
      <c r="D1336" s="316"/>
    </row>
    <row r="1337" spans="1:4">
      <c r="A1337" s="304"/>
      <c r="C1337" s="138"/>
      <c r="D1337" s="316"/>
    </row>
    <row r="1338" spans="1:4">
      <c r="A1338" s="304"/>
      <c r="C1338" s="138"/>
      <c r="D1338" s="316"/>
    </row>
    <row r="1339" spans="1:4">
      <c r="A1339" s="304"/>
      <c r="C1339" s="138"/>
      <c r="D1339" s="316"/>
    </row>
    <row r="1340" spans="1:4">
      <c r="A1340" s="304"/>
      <c r="C1340" s="138"/>
      <c r="D1340" s="316"/>
    </row>
    <row r="1341" spans="1:4">
      <c r="A1341" s="304"/>
      <c r="C1341" s="138"/>
      <c r="D1341" s="316"/>
    </row>
    <row r="1342" spans="1:4">
      <c r="A1342" s="304"/>
      <c r="C1342" s="138"/>
      <c r="D1342" s="316"/>
    </row>
    <row r="1343" spans="1:4">
      <c r="A1343" s="304"/>
      <c r="C1343" s="138"/>
      <c r="D1343" s="316"/>
    </row>
    <row r="1344" spans="1:4">
      <c r="A1344" s="304"/>
      <c r="C1344" s="138"/>
      <c r="D1344" s="316"/>
    </row>
    <row r="1345" spans="1:4">
      <c r="A1345" s="304"/>
      <c r="C1345" s="138"/>
      <c r="D1345" s="316"/>
    </row>
    <row r="1346" spans="1:4">
      <c r="A1346" s="304"/>
      <c r="C1346" s="138"/>
      <c r="D1346" s="316"/>
    </row>
    <row r="1347" spans="1:4">
      <c r="A1347" s="304"/>
      <c r="C1347" s="138"/>
      <c r="D1347" s="316"/>
    </row>
    <row r="1348" spans="1:4">
      <c r="A1348" s="304"/>
      <c r="C1348" s="138"/>
      <c r="D1348" s="316"/>
    </row>
    <row r="1349" spans="1:4">
      <c r="A1349" s="304"/>
      <c r="C1349" s="138"/>
      <c r="D1349" s="316"/>
    </row>
    <row r="1350" spans="1:4">
      <c r="A1350" s="304"/>
      <c r="C1350" s="138"/>
      <c r="D1350" s="316"/>
    </row>
    <row r="1351" spans="1:4">
      <c r="A1351" s="304"/>
      <c r="C1351" s="138"/>
      <c r="D1351" s="316"/>
    </row>
    <row r="1352" spans="1:4">
      <c r="A1352" s="304"/>
      <c r="C1352" s="138"/>
      <c r="D1352" s="316"/>
    </row>
    <row r="1353" spans="1:4">
      <c r="A1353" s="304"/>
      <c r="C1353" s="138"/>
      <c r="D1353" s="316"/>
    </row>
    <row r="1354" spans="1:4">
      <c r="A1354" s="304"/>
      <c r="C1354" s="138"/>
      <c r="D1354" s="316"/>
    </row>
    <row r="1355" spans="1:4">
      <c r="A1355" s="304"/>
      <c r="C1355" s="138"/>
      <c r="D1355" s="316"/>
    </row>
    <row r="1356" spans="1:4">
      <c r="A1356" s="304"/>
      <c r="C1356" s="138"/>
      <c r="D1356" s="316"/>
    </row>
    <row r="1357" spans="1:4">
      <c r="A1357" s="304"/>
      <c r="C1357" s="138"/>
      <c r="D1357" s="316"/>
    </row>
    <row r="1358" spans="1:4">
      <c r="A1358" s="304"/>
      <c r="C1358" s="138"/>
      <c r="D1358" s="316"/>
    </row>
    <row r="1359" spans="1:4">
      <c r="A1359" s="304"/>
      <c r="C1359" s="138"/>
      <c r="D1359" s="316"/>
    </row>
    <row r="1360" spans="1:4">
      <c r="A1360" s="304"/>
      <c r="C1360" s="138"/>
      <c r="D1360" s="316"/>
    </row>
    <row r="1361" spans="1:4">
      <c r="A1361" s="304"/>
      <c r="C1361" s="138"/>
      <c r="D1361" s="316"/>
    </row>
    <row r="1362" spans="1:4">
      <c r="A1362" s="304"/>
      <c r="C1362" s="138"/>
      <c r="D1362" s="316"/>
    </row>
    <row r="1363" spans="1:4">
      <c r="A1363" s="304"/>
      <c r="C1363" s="138"/>
      <c r="D1363" s="316"/>
    </row>
    <row r="1364" spans="1:4">
      <c r="A1364" s="304"/>
      <c r="C1364" s="138"/>
      <c r="D1364" s="316"/>
    </row>
    <row r="1365" spans="1:4">
      <c r="A1365" s="304"/>
      <c r="C1365" s="138"/>
      <c r="D1365" s="316"/>
    </row>
    <row r="1366" spans="1:4">
      <c r="A1366" s="304"/>
      <c r="C1366" s="138"/>
      <c r="D1366" s="316"/>
    </row>
    <row r="1367" spans="1:4">
      <c r="A1367" s="304"/>
      <c r="C1367" s="138"/>
      <c r="D1367" s="316"/>
    </row>
    <row r="1368" spans="1:4">
      <c r="A1368" s="304"/>
      <c r="C1368" s="138"/>
      <c r="D1368" s="316"/>
    </row>
    <row r="1369" spans="1:4">
      <c r="A1369" s="304"/>
      <c r="C1369" s="138"/>
      <c r="D1369" s="316"/>
    </row>
    <row r="1370" spans="1:4">
      <c r="A1370" s="304"/>
      <c r="C1370" s="138"/>
      <c r="D1370" s="316"/>
    </row>
    <row r="1371" spans="1:4">
      <c r="A1371" s="304"/>
      <c r="C1371" s="138"/>
      <c r="D1371" s="316"/>
    </row>
    <row r="1372" spans="1:4">
      <c r="A1372" s="304"/>
      <c r="C1372" s="138"/>
      <c r="D1372" s="316"/>
    </row>
    <row r="1373" spans="1:4">
      <c r="A1373" s="304"/>
      <c r="C1373" s="138"/>
      <c r="D1373" s="316"/>
    </row>
    <row r="1374" spans="1:4">
      <c r="A1374" s="304"/>
      <c r="C1374" s="138"/>
      <c r="D1374" s="316"/>
    </row>
    <row r="1375" spans="1:4">
      <c r="A1375" s="304"/>
      <c r="C1375" s="138"/>
      <c r="D1375" s="316"/>
    </row>
    <row r="1376" spans="1:4">
      <c r="A1376" s="304"/>
      <c r="C1376" s="138"/>
      <c r="D1376" s="316"/>
    </row>
    <row r="1377" spans="1:4">
      <c r="A1377" s="304"/>
      <c r="C1377" s="138"/>
      <c r="D1377" s="316"/>
    </row>
    <row r="1378" spans="1:4">
      <c r="A1378" s="304"/>
      <c r="C1378" s="138"/>
      <c r="D1378" s="316"/>
    </row>
    <row r="1379" spans="1:4">
      <c r="A1379" s="304"/>
      <c r="C1379" s="138"/>
      <c r="D1379" s="316"/>
    </row>
    <row r="1380" spans="1:4">
      <c r="A1380" s="304"/>
      <c r="C1380" s="138"/>
      <c r="D1380" s="316"/>
    </row>
    <row r="1381" spans="1:4">
      <c r="A1381" s="304"/>
      <c r="C1381" s="138"/>
      <c r="D1381" s="316"/>
    </row>
    <row r="1382" spans="1:4">
      <c r="A1382" s="304"/>
      <c r="C1382" s="138"/>
      <c r="D1382" s="316"/>
    </row>
    <row r="1383" spans="1:4">
      <c r="A1383" s="304"/>
      <c r="C1383" s="138"/>
      <c r="D1383" s="316"/>
    </row>
    <row r="1384" spans="1:4">
      <c r="A1384" s="304"/>
      <c r="C1384" s="138"/>
      <c r="D1384" s="316"/>
    </row>
    <row r="1385" spans="1:4">
      <c r="A1385" s="304"/>
      <c r="C1385" s="138"/>
      <c r="D1385" s="316"/>
    </row>
    <row r="1386" spans="1:4">
      <c r="A1386" s="304"/>
      <c r="C1386" s="138"/>
      <c r="D1386" s="316"/>
    </row>
    <row r="1387" spans="1:4">
      <c r="A1387" s="304"/>
      <c r="C1387" s="138"/>
      <c r="D1387" s="316"/>
    </row>
    <row r="1388" spans="1:4">
      <c r="A1388" s="304"/>
      <c r="C1388" s="138"/>
      <c r="D1388" s="316"/>
    </row>
    <row r="1389" spans="1:4">
      <c r="A1389" s="304"/>
      <c r="C1389" s="138"/>
      <c r="D1389" s="316"/>
    </row>
    <row r="1390" spans="1:4">
      <c r="A1390" s="304"/>
      <c r="C1390" s="138"/>
      <c r="D1390" s="316"/>
    </row>
    <row r="1391" spans="1:4">
      <c r="A1391" s="304"/>
      <c r="C1391" s="138"/>
      <c r="D1391" s="316"/>
    </row>
    <row r="1392" spans="1:4">
      <c r="A1392" s="304"/>
      <c r="C1392" s="138"/>
      <c r="D1392" s="316"/>
    </row>
    <row r="1393" spans="1:4">
      <c r="A1393" s="304"/>
      <c r="C1393" s="138"/>
      <c r="D1393" s="316"/>
    </row>
    <row r="1394" spans="1:4">
      <c r="A1394" s="304"/>
      <c r="C1394" s="138"/>
      <c r="D1394" s="316"/>
    </row>
    <row r="1395" spans="1:4">
      <c r="A1395" s="304"/>
      <c r="C1395" s="138"/>
      <c r="D1395" s="316"/>
    </row>
    <row r="1396" spans="1:4">
      <c r="A1396" s="304"/>
      <c r="C1396" s="138"/>
      <c r="D1396" s="316"/>
    </row>
    <row r="1397" spans="1:4">
      <c r="A1397" s="304"/>
      <c r="C1397" s="138"/>
      <c r="D1397" s="316"/>
    </row>
    <row r="1398" spans="1:4">
      <c r="A1398" s="304"/>
      <c r="C1398" s="138"/>
      <c r="D1398" s="316"/>
    </row>
    <row r="1399" spans="1:4">
      <c r="A1399" s="304"/>
      <c r="C1399" s="138"/>
      <c r="D1399" s="316"/>
    </row>
    <row r="1400" spans="1:4">
      <c r="A1400" s="304"/>
      <c r="C1400" s="138"/>
      <c r="D1400" s="316"/>
    </row>
    <row r="1401" spans="1:4">
      <c r="A1401" s="304"/>
      <c r="C1401" s="138"/>
      <c r="D1401" s="316"/>
    </row>
    <row r="1402" spans="1:4">
      <c r="A1402" s="304"/>
      <c r="C1402" s="138"/>
      <c r="D1402" s="316"/>
    </row>
    <row r="1403" spans="1:4">
      <c r="A1403" s="304"/>
      <c r="C1403" s="138"/>
      <c r="D1403" s="316"/>
    </row>
    <row r="1404" spans="1:4">
      <c r="A1404" s="304"/>
      <c r="C1404" s="138"/>
      <c r="D1404" s="316"/>
    </row>
    <row r="1405" spans="1:4">
      <c r="A1405" s="304"/>
      <c r="C1405" s="138"/>
      <c r="D1405" s="316"/>
    </row>
    <row r="1406" spans="1:4">
      <c r="A1406" s="304"/>
      <c r="C1406" s="138"/>
      <c r="D1406" s="316"/>
    </row>
    <row r="1407" spans="1:4">
      <c r="A1407" s="304"/>
      <c r="C1407" s="138"/>
      <c r="D1407" s="316"/>
    </row>
    <row r="1408" spans="1:4">
      <c r="A1408" s="304"/>
      <c r="C1408" s="138"/>
      <c r="D1408" s="316"/>
    </row>
    <row r="1409" spans="1:4">
      <c r="A1409" s="304"/>
      <c r="C1409" s="138"/>
      <c r="D1409" s="316"/>
    </row>
    <row r="1410" spans="1:4">
      <c r="A1410" s="304"/>
      <c r="C1410" s="138"/>
      <c r="D1410" s="316"/>
    </row>
    <row r="1411" spans="1:4">
      <c r="A1411" s="304"/>
      <c r="C1411" s="138"/>
      <c r="D1411" s="316"/>
    </row>
    <row r="1412" spans="1:4">
      <c r="A1412" s="304"/>
      <c r="C1412" s="138"/>
      <c r="D1412" s="316"/>
    </row>
    <row r="1413" spans="1:4">
      <c r="A1413" s="304"/>
      <c r="C1413" s="138"/>
      <c r="D1413" s="316"/>
    </row>
    <row r="1414" spans="1:4">
      <c r="A1414" s="304"/>
      <c r="C1414" s="138"/>
      <c r="D1414" s="316"/>
    </row>
    <row r="1415" spans="1:4">
      <c r="A1415" s="304"/>
      <c r="C1415" s="138"/>
      <c r="D1415" s="316"/>
    </row>
    <row r="1416" spans="1:4">
      <c r="A1416" s="304"/>
      <c r="C1416" s="138"/>
      <c r="D1416" s="316"/>
    </row>
    <row r="1417" spans="1:4">
      <c r="A1417" s="304"/>
      <c r="C1417" s="138"/>
      <c r="D1417" s="316"/>
    </row>
    <row r="1418" spans="1:4">
      <c r="A1418" s="304"/>
      <c r="C1418" s="138"/>
      <c r="D1418" s="316"/>
    </row>
    <row r="1419" spans="1:4">
      <c r="A1419" s="304"/>
      <c r="C1419" s="138"/>
      <c r="D1419" s="316"/>
    </row>
    <row r="1420" spans="1:4">
      <c r="A1420" s="304"/>
      <c r="C1420" s="138"/>
      <c r="D1420" s="316"/>
    </row>
    <row r="1421" spans="1:4">
      <c r="A1421" s="304"/>
      <c r="C1421" s="138"/>
      <c r="D1421" s="316"/>
    </row>
    <row r="1422" spans="1:4">
      <c r="A1422" s="304"/>
      <c r="C1422" s="138"/>
      <c r="D1422" s="316"/>
    </row>
    <row r="1423" spans="1:4">
      <c r="A1423" s="304"/>
      <c r="C1423" s="138"/>
      <c r="D1423" s="316"/>
    </row>
    <row r="1424" spans="1:4">
      <c r="A1424" s="304"/>
      <c r="C1424" s="138"/>
      <c r="D1424" s="316"/>
    </row>
    <row r="1425" spans="1:4">
      <c r="A1425" s="304"/>
      <c r="C1425" s="138"/>
      <c r="D1425" s="316"/>
    </row>
    <row r="1426" spans="1:4">
      <c r="A1426" s="304"/>
      <c r="C1426" s="138"/>
      <c r="D1426" s="316"/>
    </row>
    <row r="1427" spans="1:4">
      <c r="A1427" s="304"/>
      <c r="C1427" s="138"/>
      <c r="D1427" s="316"/>
    </row>
    <row r="1428" spans="1:4">
      <c r="A1428" s="304"/>
      <c r="C1428" s="138"/>
      <c r="D1428" s="316"/>
    </row>
    <row r="1429" spans="1:4">
      <c r="A1429" s="304"/>
      <c r="C1429" s="138"/>
      <c r="D1429" s="316"/>
    </row>
    <row r="1430" spans="1:4">
      <c r="A1430" s="304"/>
      <c r="C1430" s="138"/>
      <c r="D1430" s="316"/>
    </row>
    <row r="1431" spans="1:4">
      <c r="A1431" s="304"/>
      <c r="C1431" s="138"/>
      <c r="D1431" s="316"/>
    </row>
    <row r="1432" spans="1:4">
      <c r="A1432" s="304"/>
      <c r="C1432" s="138"/>
      <c r="D1432" s="316"/>
    </row>
    <row r="1433" spans="1:4">
      <c r="A1433" s="304"/>
      <c r="C1433" s="138"/>
      <c r="D1433" s="316"/>
    </row>
    <row r="1434" spans="1:4">
      <c r="A1434" s="304"/>
      <c r="C1434" s="138"/>
      <c r="D1434" s="316"/>
    </row>
    <row r="1435" spans="1:4">
      <c r="A1435" s="304"/>
      <c r="C1435" s="138"/>
      <c r="D1435" s="316"/>
    </row>
    <row r="1436" spans="1:4">
      <c r="A1436" s="304"/>
      <c r="C1436" s="138"/>
      <c r="D1436" s="316"/>
    </row>
    <row r="1437" spans="1:4">
      <c r="A1437" s="304"/>
      <c r="C1437" s="138"/>
      <c r="D1437" s="316"/>
    </row>
    <row r="1438" spans="1:4">
      <c r="A1438" s="304"/>
      <c r="C1438" s="138"/>
      <c r="D1438" s="316"/>
    </row>
    <row r="1439" spans="1:4">
      <c r="A1439" s="304"/>
      <c r="C1439" s="138"/>
      <c r="D1439" s="316"/>
    </row>
    <row r="1440" spans="1:4">
      <c r="A1440" s="304"/>
      <c r="C1440" s="138"/>
      <c r="D1440" s="316"/>
    </row>
    <row r="1441" spans="1:4">
      <c r="A1441" s="304"/>
      <c r="C1441" s="138"/>
      <c r="D1441" s="316"/>
    </row>
    <row r="1442" spans="1:4">
      <c r="A1442" s="304"/>
      <c r="C1442" s="138"/>
      <c r="D1442" s="316"/>
    </row>
    <row r="1443" spans="1:4">
      <c r="A1443" s="304"/>
      <c r="C1443" s="138"/>
      <c r="D1443" s="316"/>
    </row>
    <row r="1444" spans="1:4">
      <c r="A1444" s="304"/>
      <c r="C1444" s="138"/>
      <c r="D1444" s="316"/>
    </row>
    <row r="1445" spans="1:4">
      <c r="A1445" s="304"/>
      <c r="C1445" s="138"/>
      <c r="D1445" s="316"/>
    </row>
    <row r="1446" spans="1:4">
      <c r="A1446" s="304"/>
      <c r="C1446" s="138"/>
      <c r="D1446" s="316"/>
    </row>
    <row r="1447" spans="1:4">
      <c r="A1447" s="304"/>
      <c r="C1447" s="138"/>
      <c r="D1447" s="316"/>
    </row>
    <row r="1448" spans="1:4">
      <c r="A1448" s="304"/>
      <c r="C1448" s="138"/>
      <c r="D1448" s="316"/>
    </row>
    <row r="1449" spans="1:4">
      <c r="A1449" s="304"/>
      <c r="C1449" s="138"/>
      <c r="D1449" s="316"/>
    </row>
    <row r="1450" spans="1:4">
      <c r="A1450" s="304"/>
      <c r="C1450" s="138"/>
      <c r="D1450" s="316"/>
    </row>
    <row r="1451" spans="1:4">
      <c r="A1451" s="304"/>
      <c r="C1451" s="138"/>
      <c r="D1451" s="316"/>
    </row>
    <row r="1452" spans="1:4">
      <c r="A1452" s="304"/>
      <c r="C1452" s="138"/>
      <c r="D1452" s="316"/>
    </row>
    <row r="1453" spans="1:4">
      <c r="A1453" s="304"/>
      <c r="C1453" s="138"/>
      <c r="D1453" s="316"/>
    </row>
    <row r="1454" spans="1:4">
      <c r="A1454" s="304"/>
      <c r="C1454" s="138"/>
      <c r="D1454" s="316"/>
    </row>
    <row r="1455" spans="1:4">
      <c r="A1455" s="304"/>
      <c r="C1455" s="138"/>
      <c r="D1455" s="316"/>
    </row>
    <row r="1456" spans="1:4">
      <c r="A1456" s="304"/>
      <c r="C1456" s="138"/>
      <c r="D1456" s="316"/>
    </row>
    <row r="1457" spans="1:4">
      <c r="A1457" s="304"/>
      <c r="C1457" s="138"/>
      <c r="D1457" s="316"/>
    </row>
    <row r="1458" spans="1:4">
      <c r="A1458" s="304"/>
      <c r="C1458" s="138"/>
      <c r="D1458" s="316"/>
    </row>
    <row r="1459" spans="1:4">
      <c r="A1459" s="304"/>
      <c r="C1459" s="138"/>
      <c r="D1459" s="316"/>
    </row>
    <row r="1460" spans="1:4">
      <c r="A1460" s="304"/>
      <c r="C1460" s="138"/>
      <c r="D1460" s="316"/>
    </row>
    <row r="1461" spans="1:4">
      <c r="A1461" s="304"/>
      <c r="C1461" s="138"/>
      <c r="D1461" s="316"/>
    </row>
    <row r="1462" spans="1:4">
      <c r="A1462" s="304"/>
      <c r="C1462" s="138"/>
      <c r="D1462" s="316"/>
    </row>
    <row r="1463" spans="1:4">
      <c r="A1463" s="304"/>
      <c r="C1463" s="138"/>
      <c r="D1463" s="316"/>
    </row>
    <row r="1464" spans="1:4">
      <c r="A1464" s="304"/>
      <c r="C1464" s="138"/>
      <c r="D1464" s="316"/>
    </row>
    <row r="1465" spans="1:4">
      <c r="A1465" s="304"/>
      <c r="C1465" s="138"/>
      <c r="D1465" s="316"/>
    </row>
    <row r="1466" spans="1:4">
      <c r="A1466" s="304"/>
      <c r="C1466" s="138"/>
      <c r="D1466" s="316"/>
    </row>
    <row r="1467" spans="1:4">
      <c r="A1467" s="304"/>
      <c r="C1467" s="138"/>
      <c r="D1467" s="316"/>
    </row>
    <row r="1468" spans="1:4">
      <c r="A1468" s="304"/>
      <c r="C1468" s="138"/>
      <c r="D1468" s="316"/>
    </row>
    <row r="1469" spans="1:4">
      <c r="A1469" s="304"/>
      <c r="C1469" s="138"/>
      <c r="D1469" s="316"/>
    </row>
    <row r="1470" spans="1:4">
      <c r="A1470" s="304"/>
      <c r="C1470" s="138"/>
      <c r="D1470" s="316"/>
    </row>
    <row r="1471" spans="1:4">
      <c r="A1471" s="304"/>
      <c r="C1471" s="138"/>
      <c r="D1471" s="316"/>
    </row>
    <row r="1472" spans="1:4">
      <c r="A1472" s="304"/>
      <c r="C1472" s="138"/>
      <c r="D1472" s="316"/>
    </row>
    <row r="1473" spans="1:4">
      <c r="A1473" s="304"/>
      <c r="C1473" s="138"/>
      <c r="D1473" s="316"/>
    </row>
    <row r="1474" spans="1:4">
      <c r="A1474" s="304"/>
      <c r="C1474" s="138"/>
      <c r="D1474" s="316"/>
    </row>
    <row r="1475" spans="1:4">
      <c r="A1475" s="304"/>
      <c r="C1475" s="138"/>
      <c r="D1475" s="316"/>
    </row>
    <row r="1476" spans="1:4">
      <c r="A1476" s="304"/>
      <c r="C1476" s="138"/>
      <c r="D1476" s="316"/>
    </row>
    <row r="1477" spans="1:4">
      <c r="A1477" s="304"/>
      <c r="C1477" s="138"/>
      <c r="D1477" s="316"/>
    </row>
    <row r="1478" spans="1:4">
      <c r="A1478" s="304"/>
      <c r="C1478" s="138"/>
      <c r="D1478" s="316"/>
    </row>
    <row r="1479" spans="1:4">
      <c r="A1479" s="304"/>
      <c r="C1479" s="138"/>
      <c r="D1479" s="316"/>
    </row>
    <row r="1480" spans="1:4">
      <c r="A1480" s="304"/>
      <c r="C1480" s="138"/>
      <c r="D1480" s="316"/>
    </row>
    <row r="1481" spans="1:4">
      <c r="A1481" s="304"/>
      <c r="C1481" s="138"/>
      <c r="D1481" s="316"/>
    </row>
    <row r="1482" spans="1:4">
      <c r="A1482" s="304"/>
      <c r="C1482" s="138"/>
      <c r="D1482" s="316"/>
    </row>
    <row r="1483" spans="1:4">
      <c r="A1483" s="304"/>
      <c r="C1483" s="138"/>
      <c r="D1483" s="316"/>
    </row>
    <row r="1484" spans="1:4">
      <c r="A1484" s="304"/>
      <c r="C1484" s="138"/>
      <c r="D1484" s="316"/>
    </row>
    <row r="1485" spans="1:4">
      <c r="A1485" s="304"/>
      <c r="C1485" s="138"/>
      <c r="D1485" s="316"/>
    </row>
    <row r="1486" spans="1:4">
      <c r="A1486" s="304"/>
      <c r="C1486" s="138"/>
      <c r="D1486" s="316"/>
    </row>
    <row r="1487" spans="1:4">
      <c r="A1487" s="304"/>
      <c r="C1487" s="138"/>
      <c r="D1487" s="316"/>
    </row>
    <row r="1488" spans="1:4">
      <c r="A1488" s="304"/>
      <c r="C1488" s="138"/>
      <c r="D1488" s="316"/>
    </row>
    <row r="1489" spans="1:4">
      <c r="A1489" s="304"/>
      <c r="C1489" s="138"/>
      <c r="D1489" s="316"/>
    </row>
    <row r="1490" spans="1:4">
      <c r="A1490" s="304"/>
      <c r="C1490" s="138"/>
      <c r="D1490" s="316"/>
    </row>
    <row r="1491" spans="1:4">
      <c r="A1491" s="304"/>
      <c r="C1491" s="138"/>
      <c r="D1491" s="316"/>
    </row>
    <row r="1492" spans="1:4">
      <c r="A1492" s="304"/>
      <c r="C1492" s="138"/>
      <c r="D1492" s="316"/>
    </row>
    <row r="1493" spans="1:4">
      <c r="A1493" s="304"/>
      <c r="C1493" s="138"/>
      <c r="D1493" s="316"/>
    </row>
    <row r="1494" spans="1:4">
      <c r="A1494" s="304"/>
      <c r="C1494" s="138"/>
      <c r="D1494" s="316"/>
    </row>
    <row r="1495" spans="1:4">
      <c r="A1495" s="304"/>
      <c r="C1495" s="138"/>
      <c r="D1495" s="316"/>
    </row>
    <row r="1496" spans="1:4">
      <c r="A1496" s="304"/>
      <c r="C1496" s="138"/>
      <c r="D1496" s="316"/>
    </row>
    <row r="1497" spans="1:4">
      <c r="A1497" s="304"/>
      <c r="C1497" s="138"/>
      <c r="D1497" s="316"/>
    </row>
    <row r="1498" spans="1:4">
      <c r="A1498" s="304"/>
      <c r="C1498" s="138"/>
      <c r="D1498" s="316"/>
    </row>
    <row r="1499" spans="1:4">
      <c r="A1499" s="304"/>
      <c r="C1499" s="138"/>
      <c r="D1499" s="316"/>
    </row>
    <row r="1500" spans="1:4">
      <c r="A1500" s="304"/>
      <c r="C1500" s="138"/>
      <c r="D1500" s="316"/>
    </row>
    <row r="1501" spans="1:4">
      <c r="A1501" s="304"/>
      <c r="C1501" s="138"/>
      <c r="D1501" s="316"/>
    </row>
    <row r="1502" spans="1:4">
      <c r="A1502" s="304"/>
      <c r="C1502" s="138"/>
      <c r="D1502" s="316"/>
    </row>
    <row r="1503" spans="1:4">
      <c r="A1503" s="304"/>
      <c r="C1503" s="138"/>
      <c r="D1503" s="316"/>
    </row>
    <row r="1504" spans="1:4">
      <c r="A1504" s="304"/>
      <c r="C1504" s="138"/>
      <c r="D1504" s="316"/>
    </row>
    <row r="1505" spans="1:4">
      <c r="A1505" s="304"/>
      <c r="C1505" s="138"/>
      <c r="D1505" s="316"/>
    </row>
    <row r="1506" spans="1:4">
      <c r="A1506" s="304"/>
      <c r="C1506" s="138"/>
      <c r="D1506" s="316"/>
    </row>
    <row r="1507" spans="1:4">
      <c r="A1507" s="304"/>
      <c r="C1507" s="138"/>
      <c r="D1507" s="316"/>
    </row>
    <row r="1508" spans="1:4">
      <c r="A1508" s="304"/>
      <c r="C1508" s="138"/>
      <c r="D1508" s="316"/>
    </row>
    <row r="1509" spans="1:4">
      <c r="A1509" s="304"/>
      <c r="C1509" s="138"/>
      <c r="D1509" s="316"/>
    </row>
    <row r="1510" spans="1:4">
      <c r="A1510" s="304"/>
      <c r="C1510" s="138"/>
      <c r="D1510" s="316"/>
    </row>
    <row r="1511" spans="1:4">
      <c r="A1511" s="304"/>
      <c r="C1511" s="138"/>
      <c r="D1511" s="316"/>
    </row>
    <row r="1512" spans="1:4">
      <c r="A1512" s="304"/>
      <c r="C1512" s="138"/>
      <c r="D1512" s="316"/>
    </row>
    <row r="1513" spans="1:4">
      <c r="A1513" s="304"/>
      <c r="C1513" s="138"/>
      <c r="D1513" s="316"/>
    </row>
    <row r="1514" spans="1:4">
      <c r="A1514" s="304"/>
      <c r="C1514" s="138"/>
      <c r="D1514" s="316"/>
    </row>
    <row r="1515" spans="1:4">
      <c r="A1515" s="304"/>
      <c r="C1515" s="138"/>
      <c r="D1515" s="316"/>
    </row>
    <row r="1516" spans="1:4">
      <c r="A1516" s="304"/>
      <c r="C1516" s="138"/>
      <c r="D1516" s="316"/>
    </row>
    <row r="1517" spans="1:4">
      <c r="A1517" s="304"/>
      <c r="C1517" s="138"/>
      <c r="D1517" s="316"/>
    </row>
    <row r="1518" spans="1:4">
      <c r="A1518" s="304"/>
      <c r="C1518" s="138"/>
      <c r="D1518" s="316"/>
    </row>
    <row r="1519" spans="1:4">
      <c r="A1519" s="304"/>
      <c r="C1519" s="138"/>
      <c r="D1519" s="316"/>
    </row>
    <row r="1520" spans="1:4">
      <c r="A1520" s="304"/>
      <c r="C1520" s="138"/>
      <c r="D1520" s="316"/>
    </row>
    <row r="1521" spans="1:4">
      <c r="A1521" s="304"/>
      <c r="C1521" s="138"/>
      <c r="D1521" s="316"/>
    </row>
    <row r="1522" spans="1:4">
      <c r="A1522" s="304"/>
      <c r="C1522" s="138"/>
      <c r="D1522" s="316"/>
    </row>
    <row r="1523" spans="1:4">
      <c r="A1523" s="304"/>
      <c r="C1523" s="138"/>
      <c r="D1523" s="316"/>
    </row>
    <row r="1524" spans="1:4">
      <c r="A1524" s="304"/>
      <c r="C1524" s="138"/>
      <c r="D1524" s="316"/>
    </row>
    <row r="1525" spans="1:4">
      <c r="A1525" s="304"/>
      <c r="C1525" s="138"/>
      <c r="D1525" s="316"/>
    </row>
    <row r="1526" spans="1:4">
      <c r="A1526" s="304"/>
      <c r="C1526" s="138"/>
      <c r="D1526" s="316"/>
    </row>
    <row r="1527" spans="1:4">
      <c r="A1527" s="304"/>
      <c r="C1527" s="138"/>
      <c r="D1527" s="316"/>
    </row>
    <row r="1528" spans="1:4">
      <c r="A1528" s="304"/>
      <c r="C1528" s="138"/>
      <c r="D1528" s="316"/>
    </row>
    <row r="1529" spans="1:4">
      <c r="A1529" s="304"/>
      <c r="C1529" s="138"/>
      <c r="D1529" s="316"/>
    </row>
    <row r="1530" spans="1:4">
      <c r="A1530" s="304"/>
      <c r="C1530" s="138"/>
      <c r="D1530" s="316"/>
    </row>
    <row r="1531" spans="1:4">
      <c r="A1531" s="304"/>
      <c r="C1531" s="138"/>
      <c r="D1531" s="316"/>
    </row>
    <row r="1532" spans="1:4">
      <c r="A1532" s="304"/>
      <c r="C1532" s="138"/>
      <c r="D1532" s="316"/>
    </row>
    <row r="1533" spans="1:4">
      <c r="A1533" s="304"/>
      <c r="C1533" s="138"/>
      <c r="D1533" s="316"/>
    </row>
    <row r="1534" spans="1:4">
      <c r="A1534" s="304"/>
      <c r="C1534" s="138"/>
      <c r="D1534" s="316"/>
    </row>
    <row r="1535" spans="1:4">
      <c r="A1535" s="304"/>
      <c r="C1535" s="138"/>
      <c r="D1535" s="316"/>
    </row>
    <row r="1536" spans="1:4">
      <c r="A1536" s="304"/>
      <c r="C1536" s="138"/>
      <c r="D1536" s="316"/>
    </row>
    <row r="1537" spans="1:4">
      <c r="A1537" s="304"/>
      <c r="C1537" s="138"/>
      <c r="D1537" s="316"/>
    </row>
    <row r="1538" spans="1:4">
      <c r="A1538" s="304"/>
      <c r="C1538" s="138"/>
      <c r="D1538" s="316"/>
    </row>
    <row r="1539" spans="1:4">
      <c r="A1539" s="304"/>
      <c r="C1539" s="138"/>
      <c r="D1539" s="316"/>
    </row>
    <row r="1540" spans="1:4">
      <c r="A1540" s="304"/>
      <c r="C1540" s="138"/>
      <c r="D1540" s="316"/>
    </row>
    <row r="1541" spans="1:4">
      <c r="A1541" s="304"/>
      <c r="C1541" s="138"/>
      <c r="D1541" s="316"/>
    </row>
    <row r="1542" spans="1:4">
      <c r="A1542" s="304"/>
      <c r="C1542" s="138"/>
      <c r="D1542" s="316"/>
    </row>
    <row r="1543" spans="1:4">
      <c r="A1543" s="304"/>
      <c r="C1543" s="138"/>
      <c r="D1543" s="316"/>
    </row>
    <row r="1544" spans="1:4">
      <c r="A1544" s="304"/>
      <c r="C1544" s="138"/>
      <c r="D1544" s="316"/>
    </row>
    <row r="1545" spans="1:4">
      <c r="A1545" s="304"/>
      <c r="C1545" s="138"/>
      <c r="D1545" s="316"/>
    </row>
    <row r="1546" spans="1:4">
      <c r="A1546" s="304"/>
      <c r="C1546" s="138"/>
      <c r="D1546" s="316"/>
    </row>
    <row r="1547" spans="1:4">
      <c r="A1547" s="304"/>
      <c r="C1547" s="138"/>
      <c r="D1547" s="316"/>
    </row>
    <row r="1548" spans="1:4">
      <c r="A1548" s="304"/>
      <c r="C1548" s="138"/>
      <c r="D1548" s="316"/>
    </row>
    <row r="1549" spans="1:4">
      <c r="A1549" s="304"/>
      <c r="C1549" s="138"/>
      <c r="D1549" s="316"/>
    </row>
    <row r="1550" spans="1:4">
      <c r="A1550" s="304"/>
      <c r="C1550" s="138"/>
      <c r="D1550" s="316"/>
    </row>
    <row r="1551" spans="1:4">
      <c r="A1551" s="304"/>
      <c r="C1551" s="138"/>
      <c r="D1551" s="316"/>
    </row>
    <row r="1552" spans="1:4">
      <c r="A1552" s="304"/>
      <c r="C1552" s="138"/>
      <c r="D1552" s="316"/>
    </row>
    <row r="1553" spans="1:4">
      <c r="A1553" s="304"/>
      <c r="C1553" s="138"/>
      <c r="D1553" s="316"/>
    </row>
    <row r="1554" spans="1:4">
      <c r="A1554" s="304"/>
      <c r="C1554" s="138"/>
      <c r="D1554" s="316"/>
    </row>
    <row r="1555" spans="1:4">
      <c r="A1555" s="304"/>
      <c r="C1555" s="138"/>
      <c r="D1555" s="316"/>
    </row>
    <row r="1556" spans="1:4">
      <c r="A1556" s="304"/>
      <c r="C1556" s="138"/>
      <c r="D1556" s="316"/>
    </row>
    <row r="1557" spans="1:4">
      <c r="A1557" s="304"/>
      <c r="C1557" s="138"/>
      <c r="D1557" s="316"/>
    </row>
    <row r="1558" spans="1:4">
      <c r="A1558" s="304"/>
      <c r="C1558" s="138"/>
      <c r="D1558" s="316"/>
    </row>
    <row r="1559" spans="1:4">
      <c r="A1559" s="304"/>
      <c r="C1559" s="138"/>
      <c r="D1559" s="316"/>
    </row>
    <row r="1560" spans="1:4">
      <c r="A1560" s="304"/>
      <c r="C1560" s="138"/>
      <c r="D1560" s="316"/>
    </row>
    <row r="1561" spans="1:4">
      <c r="A1561" s="304"/>
      <c r="C1561" s="138"/>
      <c r="D1561" s="316"/>
    </row>
    <row r="1562" spans="1:4">
      <c r="A1562" s="304"/>
      <c r="C1562" s="138"/>
      <c r="D1562" s="316"/>
    </row>
    <row r="1563" spans="1:4">
      <c r="A1563" s="304"/>
      <c r="C1563" s="138"/>
      <c r="D1563" s="316"/>
    </row>
    <row r="1564" spans="1:4">
      <c r="A1564" s="304"/>
      <c r="C1564" s="138"/>
      <c r="D1564" s="316"/>
    </row>
    <row r="1565" spans="1:4">
      <c r="A1565" s="304"/>
      <c r="C1565" s="138"/>
      <c r="D1565" s="316"/>
    </row>
    <row r="1566" spans="1:4">
      <c r="A1566" s="304"/>
      <c r="C1566" s="138"/>
      <c r="D1566" s="316"/>
    </row>
    <row r="1567" spans="1:4">
      <c r="A1567" s="304"/>
      <c r="C1567" s="138"/>
      <c r="D1567" s="316"/>
    </row>
    <row r="1568" spans="1:4">
      <c r="A1568" s="304"/>
      <c r="C1568" s="138"/>
      <c r="D1568" s="316"/>
    </row>
    <row r="1569" spans="1:4">
      <c r="A1569" s="304"/>
      <c r="C1569" s="138"/>
      <c r="D1569" s="316"/>
    </row>
    <row r="1570" spans="1:4">
      <c r="A1570" s="304"/>
      <c r="C1570" s="138"/>
      <c r="D1570" s="316"/>
    </row>
    <row r="1571" spans="1:4">
      <c r="A1571" s="304"/>
      <c r="C1571" s="138"/>
      <c r="D1571" s="316"/>
    </row>
    <row r="1572" spans="1:4">
      <c r="A1572" s="304"/>
      <c r="C1572" s="138"/>
      <c r="D1572" s="316"/>
    </row>
    <row r="1573" spans="1:4">
      <c r="A1573" s="304"/>
      <c r="C1573" s="138"/>
      <c r="D1573" s="316"/>
    </row>
    <row r="1574" spans="1:4">
      <c r="A1574" s="304"/>
      <c r="C1574" s="138"/>
      <c r="D1574" s="316"/>
    </row>
    <row r="1575" spans="1:4">
      <c r="A1575" s="304"/>
      <c r="C1575" s="138"/>
      <c r="D1575" s="316"/>
    </row>
    <row r="1576" spans="1:4">
      <c r="A1576" s="304"/>
      <c r="C1576" s="138"/>
      <c r="D1576" s="316"/>
    </row>
    <row r="1577" spans="1:4">
      <c r="A1577" s="304"/>
      <c r="C1577" s="138"/>
      <c r="D1577" s="316"/>
    </row>
    <row r="1578" spans="1:4">
      <c r="A1578" s="304"/>
      <c r="C1578" s="138"/>
      <c r="D1578" s="316"/>
    </row>
    <row r="1579" spans="1:4">
      <c r="A1579" s="304"/>
      <c r="C1579" s="138"/>
      <c r="D1579" s="316"/>
    </row>
    <row r="1580" spans="1:4">
      <c r="A1580" s="304"/>
      <c r="C1580" s="138"/>
      <c r="D1580" s="316"/>
    </row>
    <row r="1581" spans="1:4">
      <c r="A1581" s="304"/>
      <c r="C1581" s="138"/>
      <c r="D1581" s="316"/>
    </row>
    <row r="1582" spans="1:4">
      <c r="A1582" s="304"/>
      <c r="C1582" s="138"/>
      <c r="D1582" s="316"/>
    </row>
    <row r="1583" spans="1:4">
      <c r="A1583" s="304"/>
      <c r="C1583" s="138"/>
      <c r="D1583" s="316"/>
    </row>
  </sheetData>
  <mergeCells count="110">
    <mergeCell ref="A719:C719"/>
    <mergeCell ref="A776:D776"/>
    <mergeCell ref="A784:C784"/>
    <mergeCell ref="A695:D695"/>
    <mergeCell ref="A698:C698"/>
    <mergeCell ref="A699:D699"/>
    <mergeCell ref="A1051:D1051"/>
    <mergeCell ref="A1053:C1053"/>
    <mergeCell ref="A725:D725"/>
    <mergeCell ref="A1048:D1048"/>
    <mergeCell ref="A1050:C1050"/>
    <mergeCell ref="A932:C932"/>
    <mergeCell ref="A933:D933"/>
    <mergeCell ref="A742:C742"/>
    <mergeCell ref="A743:D743"/>
    <mergeCell ref="A775:C775"/>
    <mergeCell ref="A964:C964"/>
    <mergeCell ref="A965:D965"/>
    <mergeCell ref="A977:C977"/>
    <mergeCell ref="A978:D978"/>
    <mergeCell ref="A720:D720"/>
    <mergeCell ref="A724:C724"/>
    <mergeCell ref="B1064:C1064"/>
    <mergeCell ref="A523:D523"/>
    <mergeCell ref="A578:D578"/>
    <mergeCell ref="B1062:C1062"/>
    <mergeCell ref="B1063:C1063"/>
    <mergeCell ref="A1041:D1041"/>
    <mergeCell ref="A1043:D1043"/>
    <mergeCell ref="A1054:D1054"/>
    <mergeCell ref="A1056:C1056"/>
    <mergeCell ref="A714:C714"/>
    <mergeCell ref="A1004:C1004"/>
    <mergeCell ref="A1047:C1047"/>
    <mergeCell ref="A663:C663"/>
    <mergeCell ref="A675:C675"/>
    <mergeCell ref="A679:C679"/>
    <mergeCell ref="A687:C687"/>
    <mergeCell ref="A694:C694"/>
    <mergeCell ref="A1039:C1039"/>
    <mergeCell ref="A1005:D1005"/>
    <mergeCell ref="A785:D785"/>
    <mergeCell ref="A816:C816"/>
    <mergeCell ref="A817:D817"/>
    <mergeCell ref="A603:C603"/>
    <mergeCell ref="A609:C609"/>
    <mergeCell ref="A5:D5"/>
    <mergeCell ref="A7:D7"/>
    <mergeCell ref="A212:D212"/>
    <mergeCell ref="A215:D215"/>
    <mergeCell ref="A234:D234"/>
    <mergeCell ref="A439:D439"/>
    <mergeCell ref="A176:C176"/>
    <mergeCell ref="A270:C270"/>
    <mergeCell ref="A249:C249"/>
    <mergeCell ref="A233:C233"/>
    <mergeCell ref="A214:C214"/>
    <mergeCell ref="A318:D318"/>
    <mergeCell ref="A271:D271"/>
    <mergeCell ref="A250:D250"/>
    <mergeCell ref="A288:D288"/>
    <mergeCell ref="A330:C330"/>
    <mergeCell ref="A317:C317"/>
    <mergeCell ref="A381:C381"/>
    <mergeCell ref="A382:D382"/>
    <mergeCell ref="A177:D177"/>
    <mergeCell ref="A211:C211"/>
    <mergeCell ref="A292:C292"/>
    <mergeCell ref="A287:C287"/>
    <mergeCell ref="A438:C438"/>
    <mergeCell ref="A676:D676"/>
    <mergeCell ref="A680:D680"/>
    <mergeCell ref="A644:C644"/>
    <mergeCell ref="A495:C495"/>
    <mergeCell ref="A496:D496"/>
    <mergeCell ref="A513:C513"/>
    <mergeCell ref="A514:D514"/>
    <mergeCell ref="A452:C452"/>
    <mergeCell ref="A453:D453"/>
    <mergeCell ref="A469:C469"/>
    <mergeCell ref="A470:D470"/>
    <mergeCell ref="A478:C478"/>
    <mergeCell ref="A587:D587"/>
    <mergeCell ref="A604:D604"/>
    <mergeCell ref="A610:D610"/>
    <mergeCell ref="A479:D479"/>
    <mergeCell ref="A1057:D1057"/>
    <mergeCell ref="A1059:C1059"/>
    <mergeCell ref="A519:D519"/>
    <mergeCell ref="A521:C521"/>
    <mergeCell ref="A293:D293"/>
    <mergeCell ref="A525:D525"/>
    <mergeCell ref="A408:C408"/>
    <mergeCell ref="A409:D409"/>
    <mergeCell ref="A425:C425"/>
    <mergeCell ref="A426:D426"/>
    <mergeCell ref="A518:C518"/>
    <mergeCell ref="A645:D645"/>
    <mergeCell ref="A664:D664"/>
    <mergeCell ref="A577:C577"/>
    <mergeCell ref="A586:C586"/>
    <mergeCell ref="A331:D331"/>
    <mergeCell ref="A343:C343"/>
    <mergeCell ref="A344:D344"/>
    <mergeCell ref="A358:C358"/>
    <mergeCell ref="A359:D359"/>
    <mergeCell ref="A374:C374"/>
    <mergeCell ref="A375:D375"/>
    <mergeCell ref="A688:D688"/>
    <mergeCell ref="A715:D71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>
    <oddFooter>&amp;CStrona &amp;P z &amp;N</oddFooter>
  </headerFooter>
  <rowBreaks count="5" manualBreakCount="5">
    <brk id="233" max="3" man="1"/>
    <brk id="270" max="3" man="1"/>
    <brk id="317" max="3" man="1"/>
    <brk id="591" max="3" man="1"/>
    <brk id="66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D32"/>
  <sheetViews>
    <sheetView view="pageBreakPreview" zoomScaleNormal="100" zoomScaleSheetLayoutView="100" workbookViewId="0"/>
  </sheetViews>
  <sheetFormatPr defaultRowHeight="12.75"/>
  <cols>
    <col min="1" max="1" width="5.85546875" style="20" customWidth="1"/>
    <col min="2" max="2" width="42.42578125" customWidth="1"/>
    <col min="3" max="4" width="20.140625" style="18" customWidth="1"/>
  </cols>
  <sheetData>
    <row r="4" spans="1:4" ht="16.5">
      <c r="A4" s="394" t="s">
        <v>793</v>
      </c>
      <c r="B4" s="394"/>
      <c r="D4" s="19"/>
    </row>
    <row r="5" spans="1:4" ht="19.899999999999999" customHeight="1">
      <c r="B5" s="391" t="s">
        <v>43</v>
      </c>
      <c r="C5" s="391"/>
      <c r="D5" s="391"/>
    </row>
    <row r="6" spans="1:4" ht="42.75" customHeight="1">
      <c r="A6" s="34" t="s">
        <v>10</v>
      </c>
      <c r="B6" s="34" t="s">
        <v>8</v>
      </c>
      <c r="C6" s="35" t="s">
        <v>19</v>
      </c>
      <c r="D6" s="35" t="s">
        <v>7</v>
      </c>
    </row>
    <row r="7" spans="1:4" ht="26.25" customHeight="1">
      <c r="A7" s="343">
        <v>1</v>
      </c>
      <c r="B7" s="60" t="s">
        <v>147</v>
      </c>
      <c r="C7" s="344">
        <f>4233359.01+314432.26</f>
        <v>4547791.2699999996</v>
      </c>
      <c r="D7" s="345" t="s">
        <v>48</v>
      </c>
    </row>
    <row r="8" spans="1:4" ht="26.25" customHeight="1">
      <c r="A8" s="343">
        <v>2</v>
      </c>
      <c r="B8" s="37" t="s">
        <v>50</v>
      </c>
      <c r="C8" s="344">
        <v>1439206.97</v>
      </c>
      <c r="D8" s="345" t="s">
        <v>48</v>
      </c>
    </row>
    <row r="9" spans="1:4" ht="26.25" customHeight="1">
      <c r="A9" s="343">
        <v>3</v>
      </c>
      <c r="B9" s="60" t="s">
        <v>51</v>
      </c>
      <c r="C9" s="346">
        <v>1623194.6500000001</v>
      </c>
      <c r="D9" s="345" t="s">
        <v>48</v>
      </c>
    </row>
    <row r="10" spans="1:4" ht="26.25" customHeight="1">
      <c r="A10" s="343">
        <v>4</v>
      </c>
      <c r="B10" s="60" t="s">
        <v>52</v>
      </c>
      <c r="C10" s="347">
        <v>1477232.0699999998</v>
      </c>
      <c r="D10" s="345" t="s">
        <v>48</v>
      </c>
    </row>
    <row r="11" spans="1:4" ht="26.25" customHeight="1">
      <c r="A11" s="343">
        <v>5</v>
      </c>
      <c r="B11" s="60" t="s">
        <v>53</v>
      </c>
      <c r="C11" s="344">
        <v>1770536.28</v>
      </c>
      <c r="D11" s="348">
        <v>137520.78</v>
      </c>
    </row>
    <row r="12" spans="1:4" ht="26.25" customHeight="1">
      <c r="A12" s="343">
        <v>6</v>
      </c>
      <c r="B12" s="60" t="s">
        <v>54</v>
      </c>
      <c r="C12" s="349">
        <v>216611.7</v>
      </c>
      <c r="D12" s="345" t="s">
        <v>48</v>
      </c>
    </row>
    <row r="13" spans="1:4" ht="26.25" customHeight="1">
      <c r="A13" s="343">
        <v>7</v>
      </c>
      <c r="B13" s="60" t="s">
        <v>429</v>
      </c>
      <c r="C13" s="344">
        <v>609494.89</v>
      </c>
      <c r="D13" s="345" t="s">
        <v>48</v>
      </c>
    </row>
    <row r="14" spans="1:4" ht="26.25" customHeight="1">
      <c r="A14" s="343">
        <v>8</v>
      </c>
      <c r="B14" s="60" t="s">
        <v>55</v>
      </c>
      <c r="C14" s="344">
        <f>1204106.56+133859.03</f>
        <v>1337965.5900000001</v>
      </c>
      <c r="D14" s="345" t="s">
        <v>48</v>
      </c>
    </row>
    <row r="15" spans="1:4" ht="26.25" customHeight="1">
      <c r="A15" s="343">
        <v>9</v>
      </c>
      <c r="B15" s="60" t="s">
        <v>428</v>
      </c>
      <c r="C15" s="350">
        <v>650076.53</v>
      </c>
      <c r="D15" s="345" t="s">
        <v>48</v>
      </c>
    </row>
    <row r="16" spans="1:4" ht="26.25" customHeight="1">
      <c r="A16" s="343">
        <v>10</v>
      </c>
      <c r="B16" s="60" t="s">
        <v>424</v>
      </c>
      <c r="C16" s="344">
        <v>1175406.49</v>
      </c>
      <c r="D16" s="345" t="s">
        <v>48</v>
      </c>
    </row>
    <row r="17" spans="1:4" ht="26.25" customHeight="1">
      <c r="A17" s="343">
        <v>11</v>
      </c>
      <c r="B17" s="60" t="s">
        <v>56</v>
      </c>
      <c r="C17" s="344">
        <v>852475.66</v>
      </c>
      <c r="D17" s="345" t="s">
        <v>48</v>
      </c>
    </row>
    <row r="18" spans="1:4" ht="26.25" customHeight="1">
      <c r="A18" s="343">
        <v>12</v>
      </c>
      <c r="B18" s="60" t="s">
        <v>57</v>
      </c>
      <c r="C18" s="344">
        <f>1057387.28+253642.61</f>
        <v>1311029.8900000001</v>
      </c>
      <c r="D18" s="351">
        <v>3105.58</v>
      </c>
    </row>
    <row r="19" spans="1:4" ht="26.25" customHeight="1">
      <c r="A19" s="343">
        <v>13</v>
      </c>
      <c r="B19" s="60" t="s">
        <v>58</v>
      </c>
      <c r="C19" s="344">
        <v>1605993.1700000002</v>
      </c>
      <c r="D19" s="344">
        <v>62183.37</v>
      </c>
    </row>
    <row r="20" spans="1:4" ht="26.25" customHeight="1">
      <c r="A20" s="343">
        <v>14</v>
      </c>
      <c r="B20" s="60" t="s">
        <v>59</v>
      </c>
      <c r="C20" s="344">
        <v>322808.74</v>
      </c>
      <c r="D20" s="345" t="s">
        <v>48</v>
      </c>
    </row>
    <row r="21" spans="1:4" ht="26.25" customHeight="1">
      <c r="A21" s="343">
        <v>15</v>
      </c>
      <c r="B21" s="60" t="s">
        <v>60</v>
      </c>
      <c r="C21" s="344">
        <f>3245322.65+868177.8</f>
        <v>4113500.45</v>
      </c>
      <c r="D21" s="344"/>
    </row>
    <row r="22" spans="1:4" ht="26.25" customHeight="1">
      <c r="A22" s="343">
        <v>16</v>
      </c>
      <c r="B22" s="60" t="s">
        <v>61</v>
      </c>
      <c r="C22" s="344">
        <f>1262855.16+14993.7</f>
        <v>1277848.8599999999</v>
      </c>
      <c r="D22" s="344">
        <v>84092.69</v>
      </c>
    </row>
    <row r="23" spans="1:4" ht="26.25" customHeight="1">
      <c r="A23" s="343">
        <v>17</v>
      </c>
      <c r="B23" s="352" t="s">
        <v>62</v>
      </c>
      <c r="C23" s="344">
        <v>1277698.25</v>
      </c>
      <c r="D23" s="351">
        <v>41216.089999999997</v>
      </c>
    </row>
    <row r="24" spans="1:4" ht="26.25" customHeight="1">
      <c r="A24" s="343">
        <v>18</v>
      </c>
      <c r="B24" s="60" t="s">
        <v>63</v>
      </c>
      <c r="C24" s="344">
        <v>1095313.3400000001</v>
      </c>
      <c r="D24" s="344">
        <v>92166.76</v>
      </c>
    </row>
    <row r="25" spans="1:4" ht="26.25" customHeight="1">
      <c r="A25" s="343">
        <v>19</v>
      </c>
      <c r="B25" s="60" t="s">
        <v>64</v>
      </c>
      <c r="C25" s="344">
        <f>933370.04+80480</f>
        <v>1013850.04</v>
      </c>
      <c r="D25" s="344">
        <v>66632.039999999994</v>
      </c>
    </row>
    <row r="26" spans="1:4" ht="26.25" customHeight="1">
      <c r="A26" s="343">
        <v>20</v>
      </c>
      <c r="B26" s="60" t="s">
        <v>65</v>
      </c>
      <c r="C26" s="344">
        <v>947549.04</v>
      </c>
      <c r="D26" s="344">
        <v>73119.259999999995</v>
      </c>
    </row>
    <row r="27" spans="1:4" ht="26.25" customHeight="1">
      <c r="A27" s="343">
        <v>21</v>
      </c>
      <c r="B27" s="60" t="s">
        <v>66</v>
      </c>
      <c r="C27" s="344">
        <v>1062005.19</v>
      </c>
      <c r="D27" s="351">
        <v>123209.44</v>
      </c>
    </row>
    <row r="28" spans="1:4" ht="26.25" customHeight="1">
      <c r="A28" s="343">
        <v>22</v>
      </c>
      <c r="B28" s="60" t="s">
        <v>67</v>
      </c>
      <c r="C28" s="344">
        <f>2920524+28000+177929.76</f>
        <v>3126453.76</v>
      </c>
      <c r="D28" s="353">
        <v>39794.81</v>
      </c>
    </row>
    <row r="29" spans="1:4" ht="26.25" customHeight="1">
      <c r="A29" s="343">
        <v>23</v>
      </c>
      <c r="B29" s="60" t="s">
        <v>68</v>
      </c>
      <c r="C29" s="344">
        <v>5962229</v>
      </c>
      <c r="D29" s="344">
        <v>15540.89</v>
      </c>
    </row>
    <row r="30" spans="1:4" ht="26.25" customHeight="1">
      <c r="A30" s="392" t="s">
        <v>9</v>
      </c>
      <c r="B30" s="393"/>
      <c r="C30" s="354">
        <f>SUM(C7:C29)</f>
        <v>38816271.829999998</v>
      </c>
      <c r="D30" s="355" t="s">
        <v>48</v>
      </c>
    </row>
    <row r="32" spans="1:4">
      <c r="A32" s="12"/>
    </row>
  </sheetData>
  <mergeCells count="3">
    <mergeCell ref="B5:D5"/>
    <mergeCell ref="A30:B30"/>
    <mergeCell ref="A4:B4"/>
  </mergeCells>
  <phoneticPr fontId="1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2" orientation="landscape" r:id="rId1"/>
  <headerFooter alignWithMargins="0">
    <oddFooter>&amp;CStrona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8"/>
  <sheetViews>
    <sheetView view="pageBreakPreview" zoomScaleSheetLayoutView="100" workbookViewId="0"/>
  </sheetViews>
  <sheetFormatPr defaultRowHeight="12.75"/>
  <cols>
    <col min="1" max="1" width="3.5703125" style="56" customWidth="1"/>
    <col min="2" max="2" width="54.140625" style="39" customWidth="1"/>
    <col min="3" max="3" width="42.7109375" style="39" customWidth="1"/>
    <col min="4" max="256" width="9.140625" style="39"/>
    <col min="257" max="257" width="3.5703125" style="39" customWidth="1"/>
    <col min="258" max="258" width="54.140625" style="39" customWidth="1"/>
    <col min="259" max="259" width="42.7109375" style="39" customWidth="1"/>
    <col min="260" max="512" width="9.140625" style="39"/>
    <col min="513" max="513" width="3.5703125" style="39" customWidth="1"/>
    <col min="514" max="514" width="54.140625" style="39" customWidth="1"/>
    <col min="515" max="515" width="42.7109375" style="39" customWidth="1"/>
    <col min="516" max="768" width="9.140625" style="39"/>
    <col min="769" max="769" width="3.5703125" style="39" customWidth="1"/>
    <col min="770" max="770" width="54.140625" style="39" customWidth="1"/>
    <col min="771" max="771" width="42.7109375" style="39" customWidth="1"/>
    <col min="772" max="1024" width="9.140625" style="39"/>
    <col min="1025" max="1025" width="3.5703125" style="39" customWidth="1"/>
    <col min="1026" max="1026" width="54.140625" style="39" customWidth="1"/>
    <col min="1027" max="1027" width="42.7109375" style="39" customWidth="1"/>
    <col min="1028" max="1280" width="9.140625" style="39"/>
    <col min="1281" max="1281" width="3.5703125" style="39" customWidth="1"/>
    <col min="1282" max="1282" width="54.140625" style="39" customWidth="1"/>
    <col min="1283" max="1283" width="42.7109375" style="39" customWidth="1"/>
    <col min="1284" max="1536" width="9.140625" style="39"/>
    <col min="1537" max="1537" width="3.5703125" style="39" customWidth="1"/>
    <col min="1538" max="1538" width="54.140625" style="39" customWidth="1"/>
    <col min="1539" max="1539" width="42.7109375" style="39" customWidth="1"/>
    <col min="1540" max="1792" width="9.140625" style="39"/>
    <col min="1793" max="1793" width="3.5703125" style="39" customWidth="1"/>
    <col min="1794" max="1794" width="54.140625" style="39" customWidth="1"/>
    <col min="1795" max="1795" width="42.7109375" style="39" customWidth="1"/>
    <col min="1796" max="2048" width="9.140625" style="39"/>
    <col min="2049" max="2049" width="3.5703125" style="39" customWidth="1"/>
    <col min="2050" max="2050" width="54.140625" style="39" customWidth="1"/>
    <col min="2051" max="2051" width="42.7109375" style="39" customWidth="1"/>
    <col min="2052" max="2304" width="9.140625" style="39"/>
    <col min="2305" max="2305" width="3.5703125" style="39" customWidth="1"/>
    <col min="2306" max="2306" width="54.140625" style="39" customWidth="1"/>
    <col min="2307" max="2307" width="42.7109375" style="39" customWidth="1"/>
    <col min="2308" max="2560" width="9.140625" style="39"/>
    <col min="2561" max="2561" width="3.5703125" style="39" customWidth="1"/>
    <col min="2562" max="2562" width="54.140625" style="39" customWidth="1"/>
    <col min="2563" max="2563" width="42.7109375" style="39" customWidth="1"/>
    <col min="2564" max="2816" width="9.140625" style="39"/>
    <col min="2817" max="2817" width="3.5703125" style="39" customWidth="1"/>
    <col min="2818" max="2818" width="54.140625" style="39" customWidth="1"/>
    <col min="2819" max="2819" width="42.7109375" style="39" customWidth="1"/>
    <col min="2820" max="3072" width="9.140625" style="39"/>
    <col min="3073" max="3073" width="3.5703125" style="39" customWidth="1"/>
    <col min="3074" max="3074" width="54.140625" style="39" customWidth="1"/>
    <col min="3075" max="3075" width="42.7109375" style="39" customWidth="1"/>
    <col min="3076" max="3328" width="9.140625" style="39"/>
    <col min="3329" max="3329" width="3.5703125" style="39" customWidth="1"/>
    <col min="3330" max="3330" width="54.140625" style="39" customWidth="1"/>
    <col min="3331" max="3331" width="42.7109375" style="39" customWidth="1"/>
    <col min="3332" max="3584" width="9.140625" style="39"/>
    <col min="3585" max="3585" width="3.5703125" style="39" customWidth="1"/>
    <col min="3586" max="3586" width="54.140625" style="39" customWidth="1"/>
    <col min="3587" max="3587" width="42.7109375" style="39" customWidth="1"/>
    <col min="3588" max="3840" width="9.140625" style="39"/>
    <col min="3841" max="3841" width="3.5703125" style="39" customWidth="1"/>
    <col min="3842" max="3842" width="54.140625" style="39" customWidth="1"/>
    <col min="3843" max="3843" width="42.7109375" style="39" customWidth="1"/>
    <col min="3844" max="4096" width="9.140625" style="39"/>
    <col min="4097" max="4097" width="3.5703125" style="39" customWidth="1"/>
    <col min="4098" max="4098" width="54.140625" style="39" customWidth="1"/>
    <col min="4099" max="4099" width="42.7109375" style="39" customWidth="1"/>
    <col min="4100" max="4352" width="9.140625" style="39"/>
    <col min="4353" max="4353" width="3.5703125" style="39" customWidth="1"/>
    <col min="4354" max="4354" width="54.140625" style="39" customWidth="1"/>
    <col min="4355" max="4355" width="42.7109375" style="39" customWidth="1"/>
    <col min="4356" max="4608" width="9.140625" style="39"/>
    <col min="4609" max="4609" width="3.5703125" style="39" customWidth="1"/>
    <col min="4610" max="4610" width="54.140625" style="39" customWidth="1"/>
    <col min="4611" max="4611" width="42.7109375" style="39" customWidth="1"/>
    <col min="4612" max="4864" width="9.140625" style="39"/>
    <col min="4865" max="4865" width="3.5703125" style="39" customWidth="1"/>
    <col min="4866" max="4866" width="54.140625" style="39" customWidth="1"/>
    <col min="4867" max="4867" width="42.7109375" style="39" customWidth="1"/>
    <col min="4868" max="5120" width="9.140625" style="39"/>
    <col min="5121" max="5121" width="3.5703125" style="39" customWidth="1"/>
    <col min="5122" max="5122" width="54.140625" style="39" customWidth="1"/>
    <col min="5123" max="5123" width="42.7109375" style="39" customWidth="1"/>
    <col min="5124" max="5376" width="9.140625" style="39"/>
    <col min="5377" max="5377" width="3.5703125" style="39" customWidth="1"/>
    <col min="5378" max="5378" width="54.140625" style="39" customWidth="1"/>
    <col min="5379" max="5379" width="42.7109375" style="39" customWidth="1"/>
    <col min="5380" max="5632" width="9.140625" style="39"/>
    <col min="5633" max="5633" width="3.5703125" style="39" customWidth="1"/>
    <col min="5634" max="5634" width="54.140625" style="39" customWidth="1"/>
    <col min="5635" max="5635" width="42.7109375" style="39" customWidth="1"/>
    <col min="5636" max="5888" width="9.140625" style="39"/>
    <col min="5889" max="5889" width="3.5703125" style="39" customWidth="1"/>
    <col min="5890" max="5890" width="54.140625" style="39" customWidth="1"/>
    <col min="5891" max="5891" width="42.7109375" style="39" customWidth="1"/>
    <col min="5892" max="6144" width="9.140625" style="39"/>
    <col min="6145" max="6145" width="3.5703125" style="39" customWidth="1"/>
    <col min="6146" max="6146" width="54.140625" style="39" customWidth="1"/>
    <col min="6147" max="6147" width="42.7109375" style="39" customWidth="1"/>
    <col min="6148" max="6400" width="9.140625" style="39"/>
    <col min="6401" max="6401" width="3.5703125" style="39" customWidth="1"/>
    <col min="6402" max="6402" width="54.140625" style="39" customWidth="1"/>
    <col min="6403" max="6403" width="42.7109375" style="39" customWidth="1"/>
    <col min="6404" max="6656" width="9.140625" style="39"/>
    <col min="6657" max="6657" width="3.5703125" style="39" customWidth="1"/>
    <col min="6658" max="6658" width="54.140625" style="39" customWidth="1"/>
    <col min="6659" max="6659" width="42.7109375" style="39" customWidth="1"/>
    <col min="6660" max="6912" width="9.140625" style="39"/>
    <col min="6913" max="6913" width="3.5703125" style="39" customWidth="1"/>
    <col min="6914" max="6914" width="54.140625" style="39" customWidth="1"/>
    <col min="6915" max="6915" width="42.7109375" style="39" customWidth="1"/>
    <col min="6916" max="7168" width="9.140625" style="39"/>
    <col min="7169" max="7169" width="3.5703125" style="39" customWidth="1"/>
    <col min="7170" max="7170" width="54.140625" style="39" customWidth="1"/>
    <col min="7171" max="7171" width="42.7109375" style="39" customWidth="1"/>
    <col min="7172" max="7424" width="9.140625" style="39"/>
    <col min="7425" max="7425" width="3.5703125" style="39" customWidth="1"/>
    <col min="7426" max="7426" width="54.140625" style="39" customWidth="1"/>
    <col min="7427" max="7427" width="42.7109375" style="39" customWidth="1"/>
    <col min="7428" max="7680" width="9.140625" style="39"/>
    <col min="7681" max="7681" width="3.5703125" style="39" customWidth="1"/>
    <col min="7682" max="7682" width="54.140625" style="39" customWidth="1"/>
    <col min="7683" max="7683" width="42.7109375" style="39" customWidth="1"/>
    <col min="7684" max="7936" width="9.140625" style="39"/>
    <col min="7937" max="7937" width="3.5703125" style="39" customWidth="1"/>
    <col min="7938" max="7938" width="54.140625" style="39" customWidth="1"/>
    <col min="7939" max="7939" width="42.7109375" style="39" customWidth="1"/>
    <col min="7940" max="8192" width="9.140625" style="39"/>
    <col min="8193" max="8193" width="3.5703125" style="39" customWidth="1"/>
    <col min="8194" max="8194" width="54.140625" style="39" customWidth="1"/>
    <col min="8195" max="8195" width="42.7109375" style="39" customWidth="1"/>
    <col min="8196" max="8448" width="9.140625" style="39"/>
    <col min="8449" max="8449" width="3.5703125" style="39" customWidth="1"/>
    <col min="8450" max="8450" width="54.140625" style="39" customWidth="1"/>
    <col min="8451" max="8451" width="42.7109375" style="39" customWidth="1"/>
    <col min="8452" max="8704" width="9.140625" style="39"/>
    <col min="8705" max="8705" width="3.5703125" style="39" customWidth="1"/>
    <col min="8706" max="8706" width="54.140625" style="39" customWidth="1"/>
    <col min="8707" max="8707" width="42.7109375" style="39" customWidth="1"/>
    <col min="8708" max="8960" width="9.140625" style="39"/>
    <col min="8961" max="8961" width="3.5703125" style="39" customWidth="1"/>
    <col min="8962" max="8962" width="54.140625" style="39" customWidth="1"/>
    <col min="8963" max="8963" width="42.7109375" style="39" customWidth="1"/>
    <col min="8964" max="9216" width="9.140625" style="39"/>
    <col min="9217" max="9217" width="3.5703125" style="39" customWidth="1"/>
    <col min="9218" max="9218" width="54.140625" style="39" customWidth="1"/>
    <col min="9219" max="9219" width="42.7109375" style="39" customWidth="1"/>
    <col min="9220" max="9472" width="9.140625" style="39"/>
    <col min="9473" max="9473" width="3.5703125" style="39" customWidth="1"/>
    <col min="9474" max="9474" width="54.140625" style="39" customWidth="1"/>
    <col min="9475" max="9475" width="42.7109375" style="39" customWidth="1"/>
    <col min="9476" max="9728" width="9.140625" style="39"/>
    <col min="9729" max="9729" width="3.5703125" style="39" customWidth="1"/>
    <col min="9730" max="9730" width="54.140625" style="39" customWidth="1"/>
    <col min="9731" max="9731" width="42.7109375" style="39" customWidth="1"/>
    <col min="9732" max="9984" width="9.140625" style="39"/>
    <col min="9985" max="9985" width="3.5703125" style="39" customWidth="1"/>
    <col min="9986" max="9986" width="54.140625" style="39" customWidth="1"/>
    <col min="9987" max="9987" width="42.7109375" style="39" customWidth="1"/>
    <col min="9988" max="10240" width="9.140625" style="39"/>
    <col min="10241" max="10241" width="3.5703125" style="39" customWidth="1"/>
    <col min="10242" max="10242" width="54.140625" style="39" customWidth="1"/>
    <col min="10243" max="10243" width="42.7109375" style="39" customWidth="1"/>
    <col min="10244" max="10496" width="9.140625" style="39"/>
    <col min="10497" max="10497" width="3.5703125" style="39" customWidth="1"/>
    <col min="10498" max="10498" width="54.140625" style="39" customWidth="1"/>
    <col min="10499" max="10499" width="42.7109375" style="39" customWidth="1"/>
    <col min="10500" max="10752" width="9.140625" style="39"/>
    <col min="10753" max="10753" width="3.5703125" style="39" customWidth="1"/>
    <col min="10754" max="10754" width="54.140625" style="39" customWidth="1"/>
    <col min="10755" max="10755" width="42.7109375" style="39" customWidth="1"/>
    <col min="10756" max="11008" width="9.140625" style="39"/>
    <col min="11009" max="11009" width="3.5703125" style="39" customWidth="1"/>
    <col min="11010" max="11010" width="54.140625" style="39" customWidth="1"/>
    <col min="11011" max="11011" width="42.7109375" style="39" customWidth="1"/>
    <col min="11012" max="11264" width="9.140625" style="39"/>
    <col min="11265" max="11265" width="3.5703125" style="39" customWidth="1"/>
    <col min="11266" max="11266" width="54.140625" style="39" customWidth="1"/>
    <col min="11267" max="11267" width="42.7109375" style="39" customWidth="1"/>
    <col min="11268" max="11520" width="9.140625" style="39"/>
    <col min="11521" max="11521" width="3.5703125" style="39" customWidth="1"/>
    <col min="11522" max="11522" width="54.140625" style="39" customWidth="1"/>
    <col min="11523" max="11523" width="42.7109375" style="39" customWidth="1"/>
    <col min="11524" max="11776" width="9.140625" style="39"/>
    <col min="11777" max="11777" width="3.5703125" style="39" customWidth="1"/>
    <col min="11778" max="11778" width="54.140625" style="39" customWidth="1"/>
    <col min="11779" max="11779" width="42.7109375" style="39" customWidth="1"/>
    <col min="11780" max="12032" width="9.140625" style="39"/>
    <col min="12033" max="12033" width="3.5703125" style="39" customWidth="1"/>
    <col min="12034" max="12034" width="54.140625" style="39" customWidth="1"/>
    <col min="12035" max="12035" width="42.7109375" style="39" customWidth="1"/>
    <col min="12036" max="12288" width="9.140625" style="39"/>
    <col min="12289" max="12289" width="3.5703125" style="39" customWidth="1"/>
    <col min="12290" max="12290" width="54.140625" style="39" customWidth="1"/>
    <col min="12291" max="12291" width="42.7109375" style="39" customWidth="1"/>
    <col min="12292" max="12544" width="9.140625" style="39"/>
    <col min="12545" max="12545" width="3.5703125" style="39" customWidth="1"/>
    <col min="12546" max="12546" width="54.140625" style="39" customWidth="1"/>
    <col min="12547" max="12547" width="42.7109375" style="39" customWidth="1"/>
    <col min="12548" max="12800" width="9.140625" style="39"/>
    <col min="12801" max="12801" width="3.5703125" style="39" customWidth="1"/>
    <col min="12802" max="12802" width="54.140625" style="39" customWidth="1"/>
    <col min="12803" max="12803" width="42.7109375" style="39" customWidth="1"/>
    <col min="12804" max="13056" width="9.140625" style="39"/>
    <col min="13057" max="13057" width="3.5703125" style="39" customWidth="1"/>
    <col min="13058" max="13058" width="54.140625" style="39" customWidth="1"/>
    <col min="13059" max="13059" width="42.7109375" style="39" customWidth="1"/>
    <col min="13060" max="13312" width="9.140625" style="39"/>
    <col min="13313" max="13313" width="3.5703125" style="39" customWidth="1"/>
    <col min="13314" max="13314" width="54.140625" style="39" customWidth="1"/>
    <col min="13315" max="13315" width="42.7109375" style="39" customWidth="1"/>
    <col min="13316" max="13568" width="9.140625" style="39"/>
    <col min="13569" max="13569" width="3.5703125" style="39" customWidth="1"/>
    <col min="13570" max="13570" width="54.140625" style="39" customWidth="1"/>
    <col min="13571" max="13571" width="42.7109375" style="39" customWidth="1"/>
    <col min="13572" max="13824" width="9.140625" style="39"/>
    <col min="13825" max="13825" width="3.5703125" style="39" customWidth="1"/>
    <col min="13826" max="13826" width="54.140625" style="39" customWidth="1"/>
    <col min="13827" max="13827" width="42.7109375" style="39" customWidth="1"/>
    <col min="13828" max="14080" width="9.140625" style="39"/>
    <col min="14081" max="14081" width="3.5703125" style="39" customWidth="1"/>
    <col min="14082" max="14082" width="54.140625" style="39" customWidth="1"/>
    <col min="14083" max="14083" width="42.7109375" style="39" customWidth="1"/>
    <col min="14084" max="14336" width="9.140625" style="39"/>
    <col min="14337" max="14337" width="3.5703125" style="39" customWidth="1"/>
    <col min="14338" max="14338" width="54.140625" style="39" customWidth="1"/>
    <col min="14339" max="14339" width="42.7109375" style="39" customWidth="1"/>
    <col min="14340" max="14592" width="9.140625" style="39"/>
    <col min="14593" max="14593" width="3.5703125" style="39" customWidth="1"/>
    <col min="14594" max="14594" width="54.140625" style="39" customWidth="1"/>
    <col min="14595" max="14595" width="42.7109375" style="39" customWidth="1"/>
    <col min="14596" max="14848" width="9.140625" style="39"/>
    <col min="14849" max="14849" width="3.5703125" style="39" customWidth="1"/>
    <col min="14850" max="14850" width="54.140625" style="39" customWidth="1"/>
    <col min="14851" max="14851" width="42.7109375" style="39" customWidth="1"/>
    <col min="14852" max="15104" width="9.140625" style="39"/>
    <col min="15105" max="15105" width="3.5703125" style="39" customWidth="1"/>
    <col min="15106" max="15106" width="54.140625" style="39" customWidth="1"/>
    <col min="15107" max="15107" width="42.7109375" style="39" customWidth="1"/>
    <col min="15108" max="15360" width="9.140625" style="39"/>
    <col min="15361" max="15361" width="3.5703125" style="39" customWidth="1"/>
    <col min="15362" max="15362" width="54.140625" style="39" customWidth="1"/>
    <col min="15363" max="15363" width="42.7109375" style="39" customWidth="1"/>
    <col min="15364" max="15616" width="9.140625" style="39"/>
    <col min="15617" max="15617" width="3.5703125" style="39" customWidth="1"/>
    <col min="15618" max="15618" width="54.140625" style="39" customWidth="1"/>
    <col min="15619" max="15619" width="42.7109375" style="39" customWidth="1"/>
    <col min="15620" max="15872" width="9.140625" style="39"/>
    <col min="15873" max="15873" width="3.5703125" style="39" customWidth="1"/>
    <col min="15874" max="15874" width="54.140625" style="39" customWidth="1"/>
    <col min="15875" max="15875" width="42.7109375" style="39" customWidth="1"/>
    <col min="15876" max="16128" width="9.140625" style="39"/>
    <col min="16129" max="16129" width="3.5703125" style="39" customWidth="1"/>
    <col min="16130" max="16130" width="54.140625" style="39" customWidth="1"/>
    <col min="16131" max="16131" width="42.7109375" style="39" customWidth="1"/>
    <col min="16132" max="16384" width="9.140625" style="39"/>
  </cols>
  <sheetData>
    <row r="4" spans="1:4" ht="18.75" customHeight="1">
      <c r="A4" s="38" t="s">
        <v>814</v>
      </c>
    </row>
    <row r="5" spans="1:4" ht="67.5" customHeight="1">
      <c r="A5" s="397" t="s">
        <v>49</v>
      </c>
      <c r="B5" s="397"/>
      <c r="C5" s="397"/>
      <c r="D5" s="40"/>
    </row>
    <row r="7" spans="1:4" ht="40.5" customHeight="1">
      <c r="A7" s="41" t="s">
        <v>10</v>
      </c>
      <c r="B7" s="41" t="s">
        <v>17</v>
      </c>
      <c r="C7" s="42" t="s">
        <v>18</v>
      </c>
    </row>
    <row r="8" spans="1:4" ht="15" customHeight="1">
      <c r="A8" s="398" t="s">
        <v>69</v>
      </c>
      <c r="B8" s="398"/>
      <c r="C8" s="398"/>
    </row>
    <row r="9" spans="1:4" ht="33.75" customHeight="1">
      <c r="A9" s="43">
        <v>1</v>
      </c>
      <c r="B9" s="134" t="s">
        <v>1499</v>
      </c>
      <c r="C9" s="249" t="s">
        <v>1500</v>
      </c>
    </row>
    <row r="10" spans="1:4" ht="18" customHeight="1">
      <c r="A10" s="43">
        <v>2</v>
      </c>
      <c r="B10" s="134" t="s">
        <v>70</v>
      </c>
      <c r="C10" s="140"/>
    </row>
    <row r="11" spans="1:4" ht="18" customHeight="1">
      <c r="A11" s="43">
        <v>3</v>
      </c>
      <c r="B11" s="134" t="s">
        <v>71</v>
      </c>
      <c r="C11" s="140"/>
    </row>
    <row r="12" spans="1:4" ht="18" customHeight="1">
      <c r="A12" s="43">
        <v>4</v>
      </c>
      <c r="B12" s="399" t="s">
        <v>72</v>
      </c>
      <c r="C12" s="400"/>
    </row>
    <row r="13" spans="1:4" ht="15" customHeight="1">
      <c r="A13" s="401" t="s">
        <v>73</v>
      </c>
      <c r="B13" s="401"/>
      <c r="C13" s="401"/>
    </row>
    <row r="14" spans="1:4" ht="64.5" customHeight="1">
      <c r="A14" s="43">
        <v>1</v>
      </c>
      <c r="B14" s="45" t="s">
        <v>74</v>
      </c>
      <c r="C14" s="36" t="s">
        <v>75</v>
      </c>
    </row>
    <row r="15" spans="1:4" ht="15" customHeight="1">
      <c r="A15" s="398" t="s">
        <v>76</v>
      </c>
      <c r="B15" s="398"/>
      <c r="C15" s="402"/>
    </row>
    <row r="16" spans="1:4" s="56" customFormat="1" ht="24.95" customHeight="1">
      <c r="A16" s="43">
        <v>1</v>
      </c>
      <c r="B16" s="242" t="s">
        <v>466</v>
      </c>
      <c r="C16" s="36" t="s">
        <v>1324</v>
      </c>
    </row>
    <row r="17" spans="1:3" s="56" customFormat="1" ht="24.95" customHeight="1">
      <c r="A17" s="43">
        <v>2</v>
      </c>
      <c r="B17" s="242" t="s">
        <v>1325</v>
      </c>
      <c r="C17" s="36" t="s">
        <v>1326</v>
      </c>
    </row>
    <row r="18" spans="1:3" s="56" customFormat="1" ht="24.95" customHeight="1">
      <c r="A18" s="43">
        <v>3</v>
      </c>
      <c r="B18" s="242" t="s">
        <v>1327</v>
      </c>
      <c r="C18" s="36" t="s">
        <v>1328</v>
      </c>
    </row>
    <row r="19" spans="1:3" ht="15" customHeight="1">
      <c r="A19" s="401" t="s">
        <v>78</v>
      </c>
      <c r="B19" s="401"/>
      <c r="C19" s="401"/>
    </row>
    <row r="20" spans="1:3" ht="33.75" customHeight="1">
      <c r="A20" s="43">
        <v>1</v>
      </c>
      <c r="B20" s="47" t="s">
        <v>79</v>
      </c>
      <c r="C20" s="255" t="s">
        <v>373</v>
      </c>
    </row>
    <row r="21" spans="1:3" ht="15" customHeight="1">
      <c r="A21" s="395" t="s">
        <v>80</v>
      </c>
      <c r="B21" s="395"/>
      <c r="C21" s="395"/>
    </row>
    <row r="22" spans="1:3" ht="78.75" customHeight="1">
      <c r="A22" s="48">
        <v>1</v>
      </c>
      <c r="B22" s="49" t="s">
        <v>81</v>
      </c>
      <c r="C22" s="50" t="s">
        <v>82</v>
      </c>
    </row>
    <row r="23" spans="1:3" s="51" customFormat="1" ht="15" customHeight="1">
      <c r="A23" s="396" t="s">
        <v>83</v>
      </c>
      <c r="B23" s="396"/>
      <c r="C23" s="396"/>
    </row>
    <row r="24" spans="1:3" ht="78.75" customHeight="1">
      <c r="A24" s="44">
        <v>1</v>
      </c>
      <c r="B24" s="52" t="s">
        <v>84</v>
      </c>
      <c r="C24" s="293" t="s">
        <v>85</v>
      </c>
    </row>
    <row r="25" spans="1:3" s="51" customFormat="1" ht="78.75" customHeight="1">
      <c r="A25" s="53"/>
      <c r="B25" s="54"/>
      <c r="C25" s="55"/>
    </row>
    <row r="26" spans="1:3" s="51" customFormat="1" ht="78.75" customHeight="1">
      <c r="A26" s="53"/>
      <c r="B26" s="54"/>
      <c r="C26" s="55"/>
    </row>
    <row r="27" spans="1:3" s="51" customFormat="1" ht="78.75" customHeight="1">
      <c r="A27" s="53"/>
      <c r="B27" s="54"/>
      <c r="C27" s="55"/>
    </row>
    <row r="28" spans="1:3" s="51" customFormat="1" ht="78.75" customHeight="1">
      <c r="A28" s="53"/>
      <c r="B28" s="54"/>
      <c r="C28" s="55"/>
    </row>
  </sheetData>
  <sheetProtection selectLockedCells="1" selectUnlockedCells="1"/>
  <mergeCells count="8">
    <mergeCell ref="A21:C21"/>
    <mergeCell ref="A23:C23"/>
    <mergeCell ref="A5:C5"/>
    <mergeCell ref="A8:C8"/>
    <mergeCell ref="B12:C12"/>
    <mergeCell ref="A13:C13"/>
    <mergeCell ref="A15:C15"/>
    <mergeCell ref="A19:C19"/>
  </mergeCells>
  <pageMargins left="0.75" right="0.75" top="1" bottom="1" header="0.51180555555555551" footer="0.51180555555555551"/>
  <pageSetup paperSize="9" scale="87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57"/>
  <sheetViews>
    <sheetView tabSelected="1" view="pageBreakPreview" topLeftCell="A34" zoomScaleSheetLayoutView="100" workbookViewId="0">
      <selection activeCell="I51" sqref="I51"/>
    </sheetView>
  </sheetViews>
  <sheetFormatPr defaultRowHeight="12.75"/>
  <cols>
    <col min="1" max="1" width="4.42578125" style="195" customWidth="1"/>
    <col min="2" max="2" width="19.140625" style="195" customWidth="1"/>
    <col min="3" max="3" width="19.42578125" style="195" customWidth="1"/>
    <col min="4" max="4" width="23.85546875" style="207" customWidth="1"/>
    <col min="5" max="5" width="15.42578125" style="195" customWidth="1"/>
    <col min="6" max="6" width="18" style="195" customWidth="1"/>
    <col min="7" max="7" width="7.85546875" style="195" customWidth="1"/>
    <col min="8" max="8" width="7.42578125" style="208" customWidth="1"/>
    <col min="9" max="9" width="12.28515625" style="195" customWidth="1"/>
    <col min="10" max="10" width="8.7109375" style="195" customWidth="1"/>
    <col min="11" max="11" width="12.5703125" style="195" customWidth="1"/>
    <col min="12" max="12" width="13" style="195" customWidth="1"/>
    <col min="13" max="13" width="13.28515625" style="195" customWidth="1"/>
    <col min="14" max="14" width="11.5703125" style="199" customWidth="1"/>
    <col min="15" max="15" width="19.5703125" style="195" customWidth="1"/>
    <col min="16" max="16" width="17.7109375" style="195" customWidth="1"/>
    <col min="17" max="17" width="15.28515625" style="195" customWidth="1"/>
    <col min="18" max="18" width="18.85546875" style="289" customWidth="1"/>
    <col min="19" max="22" width="15.7109375" style="195" customWidth="1"/>
    <col min="23" max="27" width="9.140625" style="195"/>
    <col min="28" max="28" width="28" style="195" customWidth="1"/>
    <col min="29" max="255" width="9.140625" style="195"/>
    <col min="256" max="256" width="4.42578125" style="195" customWidth="1"/>
    <col min="257" max="257" width="15.7109375" style="195" customWidth="1"/>
    <col min="258" max="258" width="19.42578125" style="195" customWidth="1"/>
    <col min="259" max="259" width="23.85546875" style="195" customWidth="1"/>
    <col min="260" max="260" width="15.42578125" style="195" customWidth="1"/>
    <col min="261" max="261" width="18" style="195" customWidth="1"/>
    <col min="262" max="262" width="7.85546875" style="195" customWidth="1"/>
    <col min="263" max="263" width="7.42578125" style="195" customWidth="1"/>
    <col min="264" max="264" width="12.28515625" style="195" customWidth="1"/>
    <col min="265" max="265" width="13.5703125" style="195" customWidth="1"/>
    <col min="266" max="266" width="8.7109375" style="195" customWidth="1"/>
    <col min="267" max="267" width="12.5703125" style="195" customWidth="1"/>
    <col min="268" max="268" width="13" style="195" customWidth="1"/>
    <col min="269" max="269" width="13.28515625" style="195" customWidth="1"/>
    <col min="270" max="270" width="11.5703125" style="195" customWidth="1"/>
    <col min="271" max="271" width="19.5703125" style="195" customWidth="1"/>
    <col min="272" max="272" width="17.7109375" style="195" customWidth="1"/>
    <col min="273" max="273" width="15.28515625" style="195" customWidth="1"/>
    <col min="274" max="274" width="18.85546875" style="195" customWidth="1"/>
    <col min="275" max="278" width="15.7109375" style="195" customWidth="1"/>
    <col min="279" max="283" width="9.140625" style="195"/>
    <col min="284" max="284" width="28" style="195" customWidth="1"/>
    <col min="285" max="511" width="9.140625" style="195"/>
    <col min="512" max="512" width="4.42578125" style="195" customWidth="1"/>
    <col min="513" max="513" width="15.7109375" style="195" customWidth="1"/>
    <col min="514" max="514" width="19.42578125" style="195" customWidth="1"/>
    <col min="515" max="515" width="23.85546875" style="195" customWidth="1"/>
    <col min="516" max="516" width="15.42578125" style="195" customWidth="1"/>
    <col min="517" max="517" width="18" style="195" customWidth="1"/>
    <col min="518" max="518" width="7.85546875" style="195" customWidth="1"/>
    <col min="519" max="519" width="7.42578125" style="195" customWidth="1"/>
    <col min="520" max="520" width="12.28515625" style="195" customWidth="1"/>
    <col min="521" max="521" width="13.5703125" style="195" customWidth="1"/>
    <col min="522" max="522" width="8.7109375" style="195" customWidth="1"/>
    <col min="523" max="523" width="12.5703125" style="195" customWidth="1"/>
    <col min="524" max="524" width="13" style="195" customWidth="1"/>
    <col min="525" max="525" width="13.28515625" style="195" customWidth="1"/>
    <col min="526" max="526" width="11.5703125" style="195" customWidth="1"/>
    <col min="527" max="527" width="19.5703125" style="195" customWidth="1"/>
    <col min="528" max="528" width="17.7109375" style="195" customWidth="1"/>
    <col min="529" max="529" width="15.28515625" style="195" customWidth="1"/>
    <col min="530" max="530" width="18.85546875" style="195" customWidth="1"/>
    <col min="531" max="534" width="15.7109375" style="195" customWidth="1"/>
    <col min="535" max="539" width="9.140625" style="195"/>
    <col min="540" max="540" width="28" style="195" customWidth="1"/>
    <col min="541" max="767" width="9.140625" style="195"/>
    <col min="768" max="768" width="4.42578125" style="195" customWidth="1"/>
    <col min="769" max="769" width="15.7109375" style="195" customWidth="1"/>
    <col min="770" max="770" width="19.42578125" style="195" customWidth="1"/>
    <col min="771" max="771" width="23.85546875" style="195" customWidth="1"/>
    <col min="772" max="772" width="15.42578125" style="195" customWidth="1"/>
    <col min="773" max="773" width="18" style="195" customWidth="1"/>
    <col min="774" max="774" width="7.85546875" style="195" customWidth="1"/>
    <col min="775" max="775" width="7.42578125" style="195" customWidth="1"/>
    <col min="776" max="776" width="12.28515625" style="195" customWidth="1"/>
    <col min="777" max="777" width="13.5703125" style="195" customWidth="1"/>
    <col min="778" max="778" width="8.7109375" style="195" customWidth="1"/>
    <col min="779" max="779" width="12.5703125" style="195" customWidth="1"/>
    <col min="780" max="780" width="13" style="195" customWidth="1"/>
    <col min="781" max="781" width="13.28515625" style="195" customWidth="1"/>
    <col min="782" max="782" width="11.5703125" style="195" customWidth="1"/>
    <col min="783" max="783" width="19.5703125" style="195" customWidth="1"/>
    <col min="784" max="784" width="17.7109375" style="195" customWidth="1"/>
    <col min="785" max="785" width="15.28515625" style="195" customWidth="1"/>
    <col min="786" max="786" width="18.85546875" style="195" customWidth="1"/>
    <col min="787" max="790" width="15.7109375" style="195" customWidth="1"/>
    <col min="791" max="795" width="9.140625" style="195"/>
    <col min="796" max="796" width="28" style="195" customWidth="1"/>
    <col min="797" max="1023" width="9.140625" style="195"/>
    <col min="1024" max="1024" width="4.42578125" style="195" customWidth="1"/>
    <col min="1025" max="1025" width="15.7109375" style="195" customWidth="1"/>
    <col min="1026" max="1026" width="19.42578125" style="195" customWidth="1"/>
    <col min="1027" max="1027" width="23.85546875" style="195" customWidth="1"/>
    <col min="1028" max="1028" width="15.42578125" style="195" customWidth="1"/>
    <col min="1029" max="1029" width="18" style="195" customWidth="1"/>
    <col min="1030" max="1030" width="7.85546875" style="195" customWidth="1"/>
    <col min="1031" max="1031" width="7.42578125" style="195" customWidth="1"/>
    <col min="1032" max="1032" width="12.28515625" style="195" customWidth="1"/>
    <col min="1033" max="1033" width="13.5703125" style="195" customWidth="1"/>
    <col min="1034" max="1034" width="8.7109375" style="195" customWidth="1"/>
    <col min="1035" max="1035" width="12.5703125" style="195" customWidth="1"/>
    <col min="1036" max="1036" width="13" style="195" customWidth="1"/>
    <col min="1037" max="1037" width="13.28515625" style="195" customWidth="1"/>
    <col min="1038" max="1038" width="11.5703125" style="195" customWidth="1"/>
    <col min="1039" max="1039" width="19.5703125" style="195" customWidth="1"/>
    <col min="1040" max="1040" width="17.7109375" style="195" customWidth="1"/>
    <col min="1041" max="1041" width="15.28515625" style="195" customWidth="1"/>
    <col min="1042" max="1042" width="18.85546875" style="195" customWidth="1"/>
    <col min="1043" max="1046" width="15.7109375" style="195" customWidth="1"/>
    <col min="1047" max="1051" width="9.140625" style="195"/>
    <col min="1052" max="1052" width="28" style="195" customWidth="1"/>
    <col min="1053" max="1279" width="9.140625" style="195"/>
    <col min="1280" max="1280" width="4.42578125" style="195" customWidth="1"/>
    <col min="1281" max="1281" width="15.7109375" style="195" customWidth="1"/>
    <col min="1282" max="1282" width="19.42578125" style="195" customWidth="1"/>
    <col min="1283" max="1283" width="23.85546875" style="195" customWidth="1"/>
    <col min="1284" max="1284" width="15.42578125" style="195" customWidth="1"/>
    <col min="1285" max="1285" width="18" style="195" customWidth="1"/>
    <col min="1286" max="1286" width="7.85546875" style="195" customWidth="1"/>
    <col min="1287" max="1287" width="7.42578125" style="195" customWidth="1"/>
    <col min="1288" max="1288" width="12.28515625" style="195" customWidth="1"/>
    <col min="1289" max="1289" width="13.5703125" style="195" customWidth="1"/>
    <col min="1290" max="1290" width="8.7109375" style="195" customWidth="1"/>
    <col min="1291" max="1291" width="12.5703125" style="195" customWidth="1"/>
    <col min="1292" max="1292" width="13" style="195" customWidth="1"/>
    <col min="1293" max="1293" width="13.28515625" style="195" customWidth="1"/>
    <col min="1294" max="1294" width="11.5703125" style="195" customWidth="1"/>
    <col min="1295" max="1295" width="19.5703125" style="195" customWidth="1"/>
    <col min="1296" max="1296" width="17.7109375" style="195" customWidth="1"/>
    <col min="1297" max="1297" width="15.28515625" style="195" customWidth="1"/>
    <col min="1298" max="1298" width="18.85546875" style="195" customWidth="1"/>
    <col min="1299" max="1302" width="15.7109375" style="195" customWidth="1"/>
    <col min="1303" max="1307" width="9.140625" style="195"/>
    <col min="1308" max="1308" width="28" style="195" customWidth="1"/>
    <col min="1309" max="1535" width="9.140625" style="195"/>
    <col min="1536" max="1536" width="4.42578125" style="195" customWidth="1"/>
    <col min="1537" max="1537" width="15.7109375" style="195" customWidth="1"/>
    <col min="1538" max="1538" width="19.42578125" style="195" customWidth="1"/>
    <col min="1539" max="1539" width="23.85546875" style="195" customWidth="1"/>
    <col min="1540" max="1540" width="15.42578125" style="195" customWidth="1"/>
    <col min="1541" max="1541" width="18" style="195" customWidth="1"/>
    <col min="1542" max="1542" width="7.85546875" style="195" customWidth="1"/>
    <col min="1543" max="1543" width="7.42578125" style="195" customWidth="1"/>
    <col min="1544" max="1544" width="12.28515625" style="195" customWidth="1"/>
    <col min="1545" max="1545" width="13.5703125" style="195" customWidth="1"/>
    <col min="1546" max="1546" width="8.7109375" style="195" customWidth="1"/>
    <col min="1547" max="1547" width="12.5703125" style="195" customWidth="1"/>
    <col min="1548" max="1548" width="13" style="195" customWidth="1"/>
    <col min="1549" max="1549" width="13.28515625" style="195" customWidth="1"/>
    <col min="1550" max="1550" width="11.5703125" style="195" customWidth="1"/>
    <col min="1551" max="1551" width="19.5703125" style="195" customWidth="1"/>
    <col min="1552" max="1552" width="17.7109375" style="195" customWidth="1"/>
    <col min="1553" max="1553" width="15.28515625" style="195" customWidth="1"/>
    <col min="1554" max="1554" width="18.85546875" style="195" customWidth="1"/>
    <col min="1555" max="1558" width="15.7109375" style="195" customWidth="1"/>
    <col min="1559" max="1563" width="9.140625" style="195"/>
    <col min="1564" max="1564" width="28" style="195" customWidth="1"/>
    <col min="1565" max="1791" width="9.140625" style="195"/>
    <col min="1792" max="1792" width="4.42578125" style="195" customWidth="1"/>
    <col min="1793" max="1793" width="15.7109375" style="195" customWidth="1"/>
    <col min="1794" max="1794" width="19.42578125" style="195" customWidth="1"/>
    <col min="1795" max="1795" width="23.85546875" style="195" customWidth="1"/>
    <col min="1796" max="1796" width="15.42578125" style="195" customWidth="1"/>
    <col min="1797" max="1797" width="18" style="195" customWidth="1"/>
    <col min="1798" max="1798" width="7.85546875" style="195" customWidth="1"/>
    <col min="1799" max="1799" width="7.42578125" style="195" customWidth="1"/>
    <col min="1800" max="1800" width="12.28515625" style="195" customWidth="1"/>
    <col min="1801" max="1801" width="13.5703125" style="195" customWidth="1"/>
    <col min="1802" max="1802" width="8.7109375" style="195" customWidth="1"/>
    <col min="1803" max="1803" width="12.5703125" style="195" customWidth="1"/>
    <col min="1804" max="1804" width="13" style="195" customWidth="1"/>
    <col min="1805" max="1805" width="13.28515625" style="195" customWidth="1"/>
    <col min="1806" max="1806" width="11.5703125" style="195" customWidth="1"/>
    <col min="1807" max="1807" width="19.5703125" style="195" customWidth="1"/>
    <col min="1808" max="1808" width="17.7109375" style="195" customWidth="1"/>
    <col min="1809" max="1809" width="15.28515625" style="195" customWidth="1"/>
    <col min="1810" max="1810" width="18.85546875" style="195" customWidth="1"/>
    <col min="1811" max="1814" width="15.7109375" style="195" customWidth="1"/>
    <col min="1815" max="1819" width="9.140625" style="195"/>
    <col min="1820" max="1820" width="28" style="195" customWidth="1"/>
    <col min="1821" max="2047" width="9.140625" style="195"/>
    <col min="2048" max="2048" width="4.42578125" style="195" customWidth="1"/>
    <col min="2049" max="2049" width="15.7109375" style="195" customWidth="1"/>
    <col min="2050" max="2050" width="19.42578125" style="195" customWidth="1"/>
    <col min="2051" max="2051" width="23.85546875" style="195" customWidth="1"/>
    <col min="2052" max="2052" width="15.42578125" style="195" customWidth="1"/>
    <col min="2053" max="2053" width="18" style="195" customWidth="1"/>
    <col min="2054" max="2054" width="7.85546875" style="195" customWidth="1"/>
    <col min="2055" max="2055" width="7.42578125" style="195" customWidth="1"/>
    <col min="2056" max="2056" width="12.28515625" style="195" customWidth="1"/>
    <col min="2057" max="2057" width="13.5703125" style="195" customWidth="1"/>
    <col min="2058" max="2058" width="8.7109375" style="195" customWidth="1"/>
    <col min="2059" max="2059" width="12.5703125" style="195" customWidth="1"/>
    <col min="2060" max="2060" width="13" style="195" customWidth="1"/>
    <col min="2061" max="2061" width="13.28515625" style="195" customWidth="1"/>
    <col min="2062" max="2062" width="11.5703125" style="195" customWidth="1"/>
    <col min="2063" max="2063" width="19.5703125" style="195" customWidth="1"/>
    <col min="2064" max="2064" width="17.7109375" style="195" customWidth="1"/>
    <col min="2065" max="2065" width="15.28515625" style="195" customWidth="1"/>
    <col min="2066" max="2066" width="18.85546875" style="195" customWidth="1"/>
    <col min="2067" max="2070" width="15.7109375" style="195" customWidth="1"/>
    <col min="2071" max="2075" width="9.140625" style="195"/>
    <col min="2076" max="2076" width="28" style="195" customWidth="1"/>
    <col min="2077" max="2303" width="9.140625" style="195"/>
    <col min="2304" max="2304" width="4.42578125" style="195" customWidth="1"/>
    <col min="2305" max="2305" width="15.7109375" style="195" customWidth="1"/>
    <col min="2306" max="2306" width="19.42578125" style="195" customWidth="1"/>
    <col min="2307" max="2307" width="23.85546875" style="195" customWidth="1"/>
    <col min="2308" max="2308" width="15.42578125" style="195" customWidth="1"/>
    <col min="2309" max="2309" width="18" style="195" customWidth="1"/>
    <col min="2310" max="2310" width="7.85546875" style="195" customWidth="1"/>
    <col min="2311" max="2311" width="7.42578125" style="195" customWidth="1"/>
    <col min="2312" max="2312" width="12.28515625" style="195" customWidth="1"/>
    <col min="2313" max="2313" width="13.5703125" style="195" customWidth="1"/>
    <col min="2314" max="2314" width="8.7109375" style="195" customWidth="1"/>
    <col min="2315" max="2315" width="12.5703125" style="195" customWidth="1"/>
    <col min="2316" max="2316" width="13" style="195" customWidth="1"/>
    <col min="2317" max="2317" width="13.28515625" style="195" customWidth="1"/>
    <col min="2318" max="2318" width="11.5703125" style="195" customWidth="1"/>
    <col min="2319" max="2319" width="19.5703125" style="195" customWidth="1"/>
    <col min="2320" max="2320" width="17.7109375" style="195" customWidth="1"/>
    <col min="2321" max="2321" width="15.28515625" style="195" customWidth="1"/>
    <col min="2322" max="2322" width="18.85546875" style="195" customWidth="1"/>
    <col min="2323" max="2326" width="15.7109375" style="195" customWidth="1"/>
    <col min="2327" max="2331" width="9.140625" style="195"/>
    <col min="2332" max="2332" width="28" style="195" customWidth="1"/>
    <col min="2333" max="2559" width="9.140625" style="195"/>
    <col min="2560" max="2560" width="4.42578125" style="195" customWidth="1"/>
    <col min="2561" max="2561" width="15.7109375" style="195" customWidth="1"/>
    <col min="2562" max="2562" width="19.42578125" style="195" customWidth="1"/>
    <col min="2563" max="2563" width="23.85546875" style="195" customWidth="1"/>
    <col min="2564" max="2564" width="15.42578125" style="195" customWidth="1"/>
    <col min="2565" max="2565" width="18" style="195" customWidth="1"/>
    <col min="2566" max="2566" width="7.85546875" style="195" customWidth="1"/>
    <col min="2567" max="2567" width="7.42578125" style="195" customWidth="1"/>
    <col min="2568" max="2568" width="12.28515625" style="195" customWidth="1"/>
    <col min="2569" max="2569" width="13.5703125" style="195" customWidth="1"/>
    <col min="2570" max="2570" width="8.7109375" style="195" customWidth="1"/>
    <col min="2571" max="2571" width="12.5703125" style="195" customWidth="1"/>
    <col min="2572" max="2572" width="13" style="195" customWidth="1"/>
    <col min="2573" max="2573" width="13.28515625" style="195" customWidth="1"/>
    <col min="2574" max="2574" width="11.5703125" style="195" customWidth="1"/>
    <col min="2575" max="2575" width="19.5703125" style="195" customWidth="1"/>
    <col min="2576" max="2576" width="17.7109375" style="195" customWidth="1"/>
    <col min="2577" max="2577" width="15.28515625" style="195" customWidth="1"/>
    <col min="2578" max="2578" width="18.85546875" style="195" customWidth="1"/>
    <col min="2579" max="2582" width="15.7109375" style="195" customWidth="1"/>
    <col min="2583" max="2587" width="9.140625" style="195"/>
    <col min="2588" max="2588" width="28" style="195" customWidth="1"/>
    <col min="2589" max="2815" width="9.140625" style="195"/>
    <col min="2816" max="2816" width="4.42578125" style="195" customWidth="1"/>
    <col min="2817" max="2817" width="15.7109375" style="195" customWidth="1"/>
    <col min="2818" max="2818" width="19.42578125" style="195" customWidth="1"/>
    <col min="2819" max="2819" width="23.85546875" style="195" customWidth="1"/>
    <col min="2820" max="2820" width="15.42578125" style="195" customWidth="1"/>
    <col min="2821" max="2821" width="18" style="195" customWidth="1"/>
    <col min="2822" max="2822" width="7.85546875" style="195" customWidth="1"/>
    <col min="2823" max="2823" width="7.42578125" style="195" customWidth="1"/>
    <col min="2824" max="2824" width="12.28515625" style="195" customWidth="1"/>
    <col min="2825" max="2825" width="13.5703125" style="195" customWidth="1"/>
    <col min="2826" max="2826" width="8.7109375" style="195" customWidth="1"/>
    <col min="2827" max="2827" width="12.5703125" style="195" customWidth="1"/>
    <col min="2828" max="2828" width="13" style="195" customWidth="1"/>
    <col min="2829" max="2829" width="13.28515625" style="195" customWidth="1"/>
    <col min="2830" max="2830" width="11.5703125" style="195" customWidth="1"/>
    <col min="2831" max="2831" width="19.5703125" style="195" customWidth="1"/>
    <col min="2832" max="2832" width="17.7109375" style="195" customWidth="1"/>
    <col min="2833" max="2833" width="15.28515625" style="195" customWidth="1"/>
    <col min="2834" max="2834" width="18.85546875" style="195" customWidth="1"/>
    <col min="2835" max="2838" width="15.7109375" style="195" customWidth="1"/>
    <col min="2839" max="2843" width="9.140625" style="195"/>
    <col min="2844" max="2844" width="28" style="195" customWidth="1"/>
    <col min="2845" max="3071" width="9.140625" style="195"/>
    <col min="3072" max="3072" width="4.42578125" style="195" customWidth="1"/>
    <col min="3073" max="3073" width="15.7109375" style="195" customWidth="1"/>
    <col min="3074" max="3074" width="19.42578125" style="195" customWidth="1"/>
    <col min="3075" max="3075" width="23.85546875" style="195" customWidth="1"/>
    <col min="3076" max="3076" width="15.42578125" style="195" customWidth="1"/>
    <col min="3077" max="3077" width="18" style="195" customWidth="1"/>
    <col min="3078" max="3078" width="7.85546875" style="195" customWidth="1"/>
    <col min="3079" max="3079" width="7.42578125" style="195" customWidth="1"/>
    <col min="3080" max="3080" width="12.28515625" style="195" customWidth="1"/>
    <col min="3081" max="3081" width="13.5703125" style="195" customWidth="1"/>
    <col min="3082" max="3082" width="8.7109375" style="195" customWidth="1"/>
    <col min="3083" max="3083" width="12.5703125" style="195" customWidth="1"/>
    <col min="3084" max="3084" width="13" style="195" customWidth="1"/>
    <col min="3085" max="3085" width="13.28515625" style="195" customWidth="1"/>
    <col min="3086" max="3086" width="11.5703125" style="195" customWidth="1"/>
    <col min="3087" max="3087" width="19.5703125" style="195" customWidth="1"/>
    <col min="3088" max="3088" width="17.7109375" style="195" customWidth="1"/>
    <col min="3089" max="3089" width="15.28515625" style="195" customWidth="1"/>
    <col min="3090" max="3090" width="18.85546875" style="195" customWidth="1"/>
    <col min="3091" max="3094" width="15.7109375" style="195" customWidth="1"/>
    <col min="3095" max="3099" width="9.140625" style="195"/>
    <col min="3100" max="3100" width="28" style="195" customWidth="1"/>
    <col min="3101" max="3327" width="9.140625" style="195"/>
    <col min="3328" max="3328" width="4.42578125" style="195" customWidth="1"/>
    <col min="3329" max="3329" width="15.7109375" style="195" customWidth="1"/>
    <col min="3330" max="3330" width="19.42578125" style="195" customWidth="1"/>
    <col min="3331" max="3331" width="23.85546875" style="195" customWidth="1"/>
    <col min="3332" max="3332" width="15.42578125" style="195" customWidth="1"/>
    <col min="3333" max="3333" width="18" style="195" customWidth="1"/>
    <col min="3334" max="3334" width="7.85546875" style="195" customWidth="1"/>
    <col min="3335" max="3335" width="7.42578125" style="195" customWidth="1"/>
    <col min="3336" max="3336" width="12.28515625" style="195" customWidth="1"/>
    <col min="3337" max="3337" width="13.5703125" style="195" customWidth="1"/>
    <col min="3338" max="3338" width="8.7109375" style="195" customWidth="1"/>
    <col min="3339" max="3339" width="12.5703125" style="195" customWidth="1"/>
    <col min="3340" max="3340" width="13" style="195" customWidth="1"/>
    <col min="3341" max="3341" width="13.28515625" style="195" customWidth="1"/>
    <col min="3342" max="3342" width="11.5703125" style="195" customWidth="1"/>
    <col min="3343" max="3343" width="19.5703125" style="195" customWidth="1"/>
    <col min="3344" max="3344" width="17.7109375" style="195" customWidth="1"/>
    <col min="3345" max="3345" width="15.28515625" style="195" customWidth="1"/>
    <col min="3346" max="3346" width="18.85546875" style="195" customWidth="1"/>
    <col min="3347" max="3350" width="15.7109375" style="195" customWidth="1"/>
    <col min="3351" max="3355" width="9.140625" style="195"/>
    <col min="3356" max="3356" width="28" style="195" customWidth="1"/>
    <col min="3357" max="3583" width="9.140625" style="195"/>
    <col min="3584" max="3584" width="4.42578125" style="195" customWidth="1"/>
    <col min="3585" max="3585" width="15.7109375" style="195" customWidth="1"/>
    <col min="3586" max="3586" width="19.42578125" style="195" customWidth="1"/>
    <col min="3587" max="3587" width="23.85546875" style="195" customWidth="1"/>
    <col min="3588" max="3588" width="15.42578125" style="195" customWidth="1"/>
    <col min="3589" max="3589" width="18" style="195" customWidth="1"/>
    <col min="3590" max="3590" width="7.85546875" style="195" customWidth="1"/>
    <col min="3591" max="3591" width="7.42578125" style="195" customWidth="1"/>
    <col min="3592" max="3592" width="12.28515625" style="195" customWidth="1"/>
    <col min="3593" max="3593" width="13.5703125" style="195" customWidth="1"/>
    <col min="3594" max="3594" width="8.7109375" style="195" customWidth="1"/>
    <col min="3595" max="3595" width="12.5703125" style="195" customWidth="1"/>
    <col min="3596" max="3596" width="13" style="195" customWidth="1"/>
    <col min="3597" max="3597" width="13.28515625" style="195" customWidth="1"/>
    <col min="3598" max="3598" width="11.5703125" style="195" customWidth="1"/>
    <col min="3599" max="3599" width="19.5703125" style="195" customWidth="1"/>
    <col min="3600" max="3600" width="17.7109375" style="195" customWidth="1"/>
    <col min="3601" max="3601" width="15.28515625" style="195" customWidth="1"/>
    <col min="3602" max="3602" width="18.85546875" style="195" customWidth="1"/>
    <col min="3603" max="3606" width="15.7109375" style="195" customWidth="1"/>
    <col min="3607" max="3611" width="9.140625" style="195"/>
    <col min="3612" max="3612" width="28" style="195" customWidth="1"/>
    <col min="3613" max="3839" width="9.140625" style="195"/>
    <col min="3840" max="3840" width="4.42578125" style="195" customWidth="1"/>
    <col min="3841" max="3841" width="15.7109375" style="195" customWidth="1"/>
    <col min="3842" max="3842" width="19.42578125" style="195" customWidth="1"/>
    <col min="3843" max="3843" width="23.85546875" style="195" customWidth="1"/>
    <col min="3844" max="3844" width="15.42578125" style="195" customWidth="1"/>
    <col min="3845" max="3845" width="18" style="195" customWidth="1"/>
    <col min="3846" max="3846" width="7.85546875" style="195" customWidth="1"/>
    <col min="3847" max="3847" width="7.42578125" style="195" customWidth="1"/>
    <col min="3848" max="3848" width="12.28515625" style="195" customWidth="1"/>
    <col min="3849" max="3849" width="13.5703125" style="195" customWidth="1"/>
    <col min="3850" max="3850" width="8.7109375" style="195" customWidth="1"/>
    <col min="3851" max="3851" width="12.5703125" style="195" customWidth="1"/>
    <col min="3852" max="3852" width="13" style="195" customWidth="1"/>
    <col min="3853" max="3853" width="13.28515625" style="195" customWidth="1"/>
    <col min="3854" max="3854" width="11.5703125" style="195" customWidth="1"/>
    <col min="3855" max="3855" width="19.5703125" style="195" customWidth="1"/>
    <col min="3856" max="3856" width="17.7109375" style="195" customWidth="1"/>
    <col min="3857" max="3857" width="15.28515625" style="195" customWidth="1"/>
    <col min="3858" max="3858" width="18.85546875" style="195" customWidth="1"/>
    <col min="3859" max="3862" width="15.7109375" style="195" customWidth="1"/>
    <col min="3863" max="3867" width="9.140625" style="195"/>
    <col min="3868" max="3868" width="28" style="195" customWidth="1"/>
    <col min="3869" max="4095" width="9.140625" style="195"/>
    <col min="4096" max="4096" width="4.42578125" style="195" customWidth="1"/>
    <col min="4097" max="4097" width="15.7109375" style="195" customWidth="1"/>
    <col min="4098" max="4098" width="19.42578125" style="195" customWidth="1"/>
    <col min="4099" max="4099" width="23.85546875" style="195" customWidth="1"/>
    <col min="4100" max="4100" width="15.42578125" style="195" customWidth="1"/>
    <col min="4101" max="4101" width="18" style="195" customWidth="1"/>
    <col min="4102" max="4102" width="7.85546875" style="195" customWidth="1"/>
    <col min="4103" max="4103" width="7.42578125" style="195" customWidth="1"/>
    <col min="4104" max="4104" width="12.28515625" style="195" customWidth="1"/>
    <col min="4105" max="4105" width="13.5703125" style="195" customWidth="1"/>
    <col min="4106" max="4106" width="8.7109375" style="195" customWidth="1"/>
    <col min="4107" max="4107" width="12.5703125" style="195" customWidth="1"/>
    <col min="4108" max="4108" width="13" style="195" customWidth="1"/>
    <col min="4109" max="4109" width="13.28515625" style="195" customWidth="1"/>
    <col min="4110" max="4110" width="11.5703125" style="195" customWidth="1"/>
    <col min="4111" max="4111" width="19.5703125" style="195" customWidth="1"/>
    <col min="4112" max="4112" width="17.7109375" style="195" customWidth="1"/>
    <col min="4113" max="4113" width="15.28515625" style="195" customWidth="1"/>
    <col min="4114" max="4114" width="18.85546875" style="195" customWidth="1"/>
    <col min="4115" max="4118" width="15.7109375" style="195" customWidth="1"/>
    <col min="4119" max="4123" width="9.140625" style="195"/>
    <col min="4124" max="4124" width="28" style="195" customWidth="1"/>
    <col min="4125" max="4351" width="9.140625" style="195"/>
    <col min="4352" max="4352" width="4.42578125" style="195" customWidth="1"/>
    <col min="4353" max="4353" width="15.7109375" style="195" customWidth="1"/>
    <col min="4354" max="4354" width="19.42578125" style="195" customWidth="1"/>
    <col min="4355" max="4355" width="23.85546875" style="195" customWidth="1"/>
    <col min="4356" max="4356" width="15.42578125" style="195" customWidth="1"/>
    <col min="4357" max="4357" width="18" style="195" customWidth="1"/>
    <col min="4358" max="4358" width="7.85546875" style="195" customWidth="1"/>
    <col min="4359" max="4359" width="7.42578125" style="195" customWidth="1"/>
    <col min="4360" max="4360" width="12.28515625" style="195" customWidth="1"/>
    <col min="4361" max="4361" width="13.5703125" style="195" customWidth="1"/>
    <col min="4362" max="4362" width="8.7109375" style="195" customWidth="1"/>
    <col min="4363" max="4363" width="12.5703125" style="195" customWidth="1"/>
    <col min="4364" max="4364" width="13" style="195" customWidth="1"/>
    <col min="4365" max="4365" width="13.28515625" style="195" customWidth="1"/>
    <col min="4366" max="4366" width="11.5703125" style="195" customWidth="1"/>
    <col min="4367" max="4367" width="19.5703125" style="195" customWidth="1"/>
    <col min="4368" max="4368" width="17.7109375" style="195" customWidth="1"/>
    <col min="4369" max="4369" width="15.28515625" style="195" customWidth="1"/>
    <col min="4370" max="4370" width="18.85546875" style="195" customWidth="1"/>
    <col min="4371" max="4374" width="15.7109375" style="195" customWidth="1"/>
    <col min="4375" max="4379" width="9.140625" style="195"/>
    <col min="4380" max="4380" width="28" style="195" customWidth="1"/>
    <col min="4381" max="4607" width="9.140625" style="195"/>
    <col min="4608" max="4608" width="4.42578125" style="195" customWidth="1"/>
    <col min="4609" max="4609" width="15.7109375" style="195" customWidth="1"/>
    <col min="4610" max="4610" width="19.42578125" style="195" customWidth="1"/>
    <col min="4611" max="4611" width="23.85546875" style="195" customWidth="1"/>
    <col min="4612" max="4612" width="15.42578125" style="195" customWidth="1"/>
    <col min="4613" max="4613" width="18" style="195" customWidth="1"/>
    <col min="4614" max="4614" width="7.85546875" style="195" customWidth="1"/>
    <col min="4615" max="4615" width="7.42578125" style="195" customWidth="1"/>
    <col min="4616" max="4616" width="12.28515625" style="195" customWidth="1"/>
    <col min="4617" max="4617" width="13.5703125" style="195" customWidth="1"/>
    <col min="4618" max="4618" width="8.7109375" style="195" customWidth="1"/>
    <col min="4619" max="4619" width="12.5703125" style="195" customWidth="1"/>
    <col min="4620" max="4620" width="13" style="195" customWidth="1"/>
    <col min="4621" max="4621" width="13.28515625" style="195" customWidth="1"/>
    <col min="4622" max="4622" width="11.5703125" style="195" customWidth="1"/>
    <col min="4623" max="4623" width="19.5703125" style="195" customWidth="1"/>
    <col min="4624" max="4624" width="17.7109375" style="195" customWidth="1"/>
    <col min="4625" max="4625" width="15.28515625" style="195" customWidth="1"/>
    <col min="4626" max="4626" width="18.85546875" style="195" customWidth="1"/>
    <col min="4627" max="4630" width="15.7109375" style="195" customWidth="1"/>
    <col min="4631" max="4635" width="9.140625" style="195"/>
    <col min="4636" max="4636" width="28" style="195" customWidth="1"/>
    <col min="4637" max="4863" width="9.140625" style="195"/>
    <col min="4864" max="4864" width="4.42578125" style="195" customWidth="1"/>
    <col min="4865" max="4865" width="15.7109375" style="195" customWidth="1"/>
    <col min="4866" max="4866" width="19.42578125" style="195" customWidth="1"/>
    <col min="4867" max="4867" width="23.85546875" style="195" customWidth="1"/>
    <col min="4868" max="4868" width="15.42578125" style="195" customWidth="1"/>
    <col min="4869" max="4869" width="18" style="195" customWidth="1"/>
    <col min="4870" max="4870" width="7.85546875" style="195" customWidth="1"/>
    <col min="4871" max="4871" width="7.42578125" style="195" customWidth="1"/>
    <col min="4872" max="4872" width="12.28515625" style="195" customWidth="1"/>
    <col min="4873" max="4873" width="13.5703125" style="195" customWidth="1"/>
    <col min="4874" max="4874" width="8.7109375" style="195" customWidth="1"/>
    <col min="4875" max="4875" width="12.5703125" style="195" customWidth="1"/>
    <col min="4876" max="4876" width="13" style="195" customWidth="1"/>
    <col min="4877" max="4877" width="13.28515625" style="195" customWidth="1"/>
    <col min="4878" max="4878" width="11.5703125" style="195" customWidth="1"/>
    <col min="4879" max="4879" width="19.5703125" style="195" customWidth="1"/>
    <col min="4880" max="4880" width="17.7109375" style="195" customWidth="1"/>
    <col min="4881" max="4881" width="15.28515625" style="195" customWidth="1"/>
    <col min="4882" max="4882" width="18.85546875" style="195" customWidth="1"/>
    <col min="4883" max="4886" width="15.7109375" style="195" customWidth="1"/>
    <col min="4887" max="4891" width="9.140625" style="195"/>
    <col min="4892" max="4892" width="28" style="195" customWidth="1"/>
    <col min="4893" max="5119" width="9.140625" style="195"/>
    <col min="5120" max="5120" width="4.42578125" style="195" customWidth="1"/>
    <col min="5121" max="5121" width="15.7109375" style="195" customWidth="1"/>
    <col min="5122" max="5122" width="19.42578125" style="195" customWidth="1"/>
    <col min="5123" max="5123" width="23.85546875" style="195" customWidth="1"/>
    <col min="5124" max="5124" width="15.42578125" style="195" customWidth="1"/>
    <col min="5125" max="5125" width="18" style="195" customWidth="1"/>
    <col min="5126" max="5126" width="7.85546875" style="195" customWidth="1"/>
    <col min="5127" max="5127" width="7.42578125" style="195" customWidth="1"/>
    <col min="5128" max="5128" width="12.28515625" style="195" customWidth="1"/>
    <col min="5129" max="5129" width="13.5703125" style="195" customWidth="1"/>
    <col min="5130" max="5130" width="8.7109375" style="195" customWidth="1"/>
    <col min="5131" max="5131" width="12.5703125" style="195" customWidth="1"/>
    <col min="5132" max="5132" width="13" style="195" customWidth="1"/>
    <col min="5133" max="5133" width="13.28515625" style="195" customWidth="1"/>
    <col min="5134" max="5134" width="11.5703125" style="195" customWidth="1"/>
    <col min="5135" max="5135" width="19.5703125" style="195" customWidth="1"/>
    <col min="5136" max="5136" width="17.7109375" style="195" customWidth="1"/>
    <col min="5137" max="5137" width="15.28515625" style="195" customWidth="1"/>
    <col min="5138" max="5138" width="18.85546875" style="195" customWidth="1"/>
    <col min="5139" max="5142" width="15.7109375" style="195" customWidth="1"/>
    <col min="5143" max="5147" width="9.140625" style="195"/>
    <col min="5148" max="5148" width="28" style="195" customWidth="1"/>
    <col min="5149" max="5375" width="9.140625" style="195"/>
    <col min="5376" max="5376" width="4.42578125" style="195" customWidth="1"/>
    <col min="5377" max="5377" width="15.7109375" style="195" customWidth="1"/>
    <col min="5378" max="5378" width="19.42578125" style="195" customWidth="1"/>
    <col min="5379" max="5379" width="23.85546875" style="195" customWidth="1"/>
    <col min="5380" max="5380" width="15.42578125" style="195" customWidth="1"/>
    <col min="5381" max="5381" width="18" style="195" customWidth="1"/>
    <col min="5382" max="5382" width="7.85546875" style="195" customWidth="1"/>
    <col min="5383" max="5383" width="7.42578125" style="195" customWidth="1"/>
    <col min="5384" max="5384" width="12.28515625" style="195" customWidth="1"/>
    <col min="5385" max="5385" width="13.5703125" style="195" customWidth="1"/>
    <col min="5386" max="5386" width="8.7109375" style="195" customWidth="1"/>
    <col min="5387" max="5387" width="12.5703125" style="195" customWidth="1"/>
    <col min="5388" max="5388" width="13" style="195" customWidth="1"/>
    <col min="5389" max="5389" width="13.28515625" style="195" customWidth="1"/>
    <col min="5390" max="5390" width="11.5703125" style="195" customWidth="1"/>
    <col min="5391" max="5391" width="19.5703125" style="195" customWidth="1"/>
    <col min="5392" max="5392" width="17.7109375" style="195" customWidth="1"/>
    <col min="5393" max="5393" width="15.28515625" style="195" customWidth="1"/>
    <col min="5394" max="5394" width="18.85546875" style="195" customWidth="1"/>
    <col min="5395" max="5398" width="15.7109375" style="195" customWidth="1"/>
    <col min="5399" max="5403" width="9.140625" style="195"/>
    <col min="5404" max="5404" width="28" style="195" customWidth="1"/>
    <col min="5405" max="5631" width="9.140625" style="195"/>
    <col min="5632" max="5632" width="4.42578125" style="195" customWidth="1"/>
    <col min="5633" max="5633" width="15.7109375" style="195" customWidth="1"/>
    <col min="5634" max="5634" width="19.42578125" style="195" customWidth="1"/>
    <col min="5635" max="5635" width="23.85546875" style="195" customWidth="1"/>
    <col min="5636" max="5636" width="15.42578125" style="195" customWidth="1"/>
    <col min="5637" max="5637" width="18" style="195" customWidth="1"/>
    <col min="5638" max="5638" width="7.85546875" style="195" customWidth="1"/>
    <col min="5639" max="5639" width="7.42578125" style="195" customWidth="1"/>
    <col min="5640" max="5640" width="12.28515625" style="195" customWidth="1"/>
    <col min="5641" max="5641" width="13.5703125" style="195" customWidth="1"/>
    <col min="5642" max="5642" width="8.7109375" style="195" customWidth="1"/>
    <col min="5643" max="5643" width="12.5703125" style="195" customWidth="1"/>
    <col min="5644" max="5644" width="13" style="195" customWidth="1"/>
    <col min="5645" max="5645" width="13.28515625" style="195" customWidth="1"/>
    <col min="5646" max="5646" width="11.5703125" style="195" customWidth="1"/>
    <col min="5647" max="5647" width="19.5703125" style="195" customWidth="1"/>
    <col min="5648" max="5648" width="17.7109375" style="195" customWidth="1"/>
    <col min="5649" max="5649" width="15.28515625" style="195" customWidth="1"/>
    <col min="5650" max="5650" width="18.85546875" style="195" customWidth="1"/>
    <col min="5651" max="5654" width="15.7109375" style="195" customWidth="1"/>
    <col min="5655" max="5659" width="9.140625" style="195"/>
    <col min="5660" max="5660" width="28" style="195" customWidth="1"/>
    <col min="5661" max="5887" width="9.140625" style="195"/>
    <col min="5888" max="5888" width="4.42578125" style="195" customWidth="1"/>
    <col min="5889" max="5889" width="15.7109375" style="195" customWidth="1"/>
    <col min="5890" max="5890" width="19.42578125" style="195" customWidth="1"/>
    <col min="5891" max="5891" width="23.85546875" style="195" customWidth="1"/>
    <col min="5892" max="5892" width="15.42578125" style="195" customWidth="1"/>
    <col min="5893" max="5893" width="18" style="195" customWidth="1"/>
    <col min="5894" max="5894" width="7.85546875" style="195" customWidth="1"/>
    <col min="5895" max="5895" width="7.42578125" style="195" customWidth="1"/>
    <col min="5896" max="5896" width="12.28515625" style="195" customWidth="1"/>
    <col min="5897" max="5897" width="13.5703125" style="195" customWidth="1"/>
    <col min="5898" max="5898" width="8.7109375" style="195" customWidth="1"/>
    <col min="5899" max="5899" width="12.5703125" style="195" customWidth="1"/>
    <col min="5900" max="5900" width="13" style="195" customWidth="1"/>
    <col min="5901" max="5901" width="13.28515625" style="195" customWidth="1"/>
    <col min="5902" max="5902" width="11.5703125" style="195" customWidth="1"/>
    <col min="5903" max="5903" width="19.5703125" style="195" customWidth="1"/>
    <col min="5904" max="5904" width="17.7109375" style="195" customWidth="1"/>
    <col min="5905" max="5905" width="15.28515625" style="195" customWidth="1"/>
    <col min="5906" max="5906" width="18.85546875" style="195" customWidth="1"/>
    <col min="5907" max="5910" width="15.7109375" style="195" customWidth="1"/>
    <col min="5911" max="5915" width="9.140625" style="195"/>
    <col min="5916" max="5916" width="28" style="195" customWidth="1"/>
    <col min="5917" max="6143" width="9.140625" style="195"/>
    <col min="6144" max="6144" width="4.42578125" style="195" customWidth="1"/>
    <col min="6145" max="6145" width="15.7109375" style="195" customWidth="1"/>
    <col min="6146" max="6146" width="19.42578125" style="195" customWidth="1"/>
    <col min="6147" max="6147" width="23.85546875" style="195" customWidth="1"/>
    <col min="6148" max="6148" width="15.42578125" style="195" customWidth="1"/>
    <col min="6149" max="6149" width="18" style="195" customWidth="1"/>
    <col min="6150" max="6150" width="7.85546875" style="195" customWidth="1"/>
    <col min="6151" max="6151" width="7.42578125" style="195" customWidth="1"/>
    <col min="6152" max="6152" width="12.28515625" style="195" customWidth="1"/>
    <col min="6153" max="6153" width="13.5703125" style="195" customWidth="1"/>
    <col min="6154" max="6154" width="8.7109375" style="195" customWidth="1"/>
    <col min="6155" max="6155" width="12.5703125" style="195" customWidth="1"/>
    <col min="6156" max="6156" width="13" style="195" customWidth="1"/>
    <col min="6157" max="6157" width="13.28515625" style="195" customWidth="1"/>
    <col min="6158" max="6158" width="11.5703125" style="195" customWidth="1"/>
    <col min="6159" max="6159" width="19.5703125" style="195" customWidth="1"/>
    <col min="6160" max="6160" width="17.7109375" style="195" customWidth="1"/>
    <col min="6161" max="6161" width="15.28515625" style="195" customWidth="1"/>
    <col min="6162" max="6162" width="18.85546875" style="195" customWidth="1"/>
    <col min="6163" max="6166" width="15.7109375" style="195" customWidth="1"/>
    <col min="6167" max="6171" width="9.140625" style="195"/>
    <col min="6172" max="6172" width="28" style="195" customWidth="1"/>
    <col min="6173" max="6399" width="9.140625" style="195"/>
    <col min="6400" max="6400" width="4.42578125" style="195" customWidth="1"/>
    <col min="6401" max="6401" width="15.7109375" style="195" customWidth="1"/>
    <col min="6402" max="6402" width="19.42578125" style="195" customWidth="1"/>
    <col min="6403" max="6403" width="23.85546875" style="195" customWidth="1"/>
    <col min="6404" max="6404" width="15.42578125" style="195" customWidth="1"/>
    <col min="6405" max="6405" width="18" style="195" customWidth="1"/>
    <col min="6406" max="6406" width="7.85546875" style="195" customWidth="1"/>
    <col min="6407" max="6407" width="7.42578125" style="195" customWidth="1"/>
    <col min="6408" max="6408" width="12.28515625" style="195" customWidth="1"/>
    <col min="6409" max="6409" width="13.5703125" style="195" customWidth="1"/>
    <col min="6410" max="6410" width="8.7109375" style="195" customWidth="1"/>
    <col min="6411" max="6411" width="12.5703125" style="195" customWidth="1"/>
    <col min="6412" max="6412" width="13" style="195" customWidth="1"/>
    <col min="6413" max="6413" width="13.28515625" style="195" customWidth="1"/>
    <col min="6414" max="6414" width="11.5703125" style="195" customWidth="1"/>
    <col min="6415" max="6415" width="19.5703125" style="195" customWidth="1"/>
    <col min="6416" max="6416" width="17.7109375" style="195" customWidth="1"/>
    <col min="6417" max="6417" width="15.28515625" style="195" customWidth="1"/>
    <col min="6418" max="6418" width="18.85546875" style="195" customWidth="1"/>
    <col min="6419" max="6422" width="15.7109375" style="195" customWidth="1"/>
    <col min="6423" max="6427" width="9.140625" style="195"/>
    <col min="6428" max="6428" width="28" style="195" customWidth="1"/>
    <col min="6429" max="6655" width="9.140625" style="195"/>
    <col min="6656" max="6656" width="4.42578125" style="195" customWidth="1"/>
    <col min="6657" max="6657" width="15.7109375" style="195" customWidth="1"/>
    <col min="6658" max="6658" width="19.42578125" style="195" customWidth="1"/>
    <col min="6659" max="6659" width="23.85546875" style="195" customWidth="1"/>
    <col min="6660" max="6660" width="15.42578125" style="195" customWidth="1"/>
    <col min="6661" max="6661" width="18" style="195" customWidth="1"/>
    <col min="6662" max="6662" width="7.85546875" style="195" customWidth="1"/>
    <col min="6663" max="6663" width="7.42578125" style="195" customWidth="1"/>
    <col min="6664" max="6664" width="12.28515625" style="195" customWidth="1"/>
    <col min="6665" max="6665" width="13.5703125" style="195" customWidth="1"/>
    <col min="6666" max="6666" width="8.7109375" style="195" customWidth="1"/>
    <col min="6667" max="6667" width="12.5703125" style="195" customWidth="1"/>
    <col min="6668" max="6668" width="13" style="195" customWidth="1"/>
    <col min="6669" max="6669" width="13.28515625" style="195" customWidth="1"/>
    <col min="6670" max="6670" width="11.5703125" style="195" customWidth="1"/>
    <col min="6671" max="6671" width="19.5703125" style="195" customWidth="1"/>
    <col min="6672" max="6672" width="17.7109375" style="195" customWidth="1"/>
    <col min="6673" max="6673" width="15.28515625" style="195" customWidth="1"/>
    <col min="6674" max="6674" width="18.85546875" style="195" customWidth="1"/>
    <col min="6675" max="6678" width="15.7109375" style="195" customWidth="1"/>
    <col min="6679" max="6683" width="9.140625" style="195"/>
    <col min="6684" max="6684" width="28" style="195" customWidth="1"/>
    <col min="6685" max="6911" width="9.140625" style="195"/>
    <col min="6912" max="6912" width="4.42578125" style="195" customWidth="1"/>
    <col min="6913" max="6913" width="15.7109375" style="195" customWidth="1"/>
    <col min="6914" max="6914" width="19.42578125" style="195" customWidth="1"/>
    <col min="6915" max="6915" width="23.85546875" style="195" customWidth="1"/>
    <col min="6916" max="6916" width="15.42578125" style="195" customWidth="1"/>
    <col min="6917" max="6917" width="18" style="195" customWidth="1"/>
    <col min="6918" max="6918" width="7.85546875" style="195" customWidth="1"/>
    <col min="6919" max="6919" width="7.42578125" style="195" customWidth="1"/>
    <col min="6920" max="6920" width="12.28515625" style="195" customWidth="1"/>
    <col min="6921" max="6921" width="13.5703125" style="195" customWidth="1"/>
    <col min="6922" max="6922" width="8.7109375" style="195" customWidth="1"/>
    <col min="6923" max="6923" width="12.5703125" style="195" customWidth="1"/>
    <col min="6924" max="6924" width="13" style="195" customWidth="1"/>
    <col min="6925" max="6925" width="13.28515625" style="195" customWidth="1"/>
    <col min="6926" max="6926" width="11.5703125" style="195" customWidth="1"/>
    <col min="6927" max="6927" width="19.5703125" style="195" customWidth="1"/>
    <col min="6928" max="6928" width="17.7109375" style="195" customWidth="1"/>
    <col min="6929" max="6929" width="15.28515625" style="195" customWidth="1"/>
    <col min="6930" max="6930" width="18.85546875" style="195" customWidth="1"/>
    <col min="6931" max="6934" width="15.7109375" style="195" customWidth="1"/>
    <col min="6935" max="6939" width="9.140625" style="195"/>
    <col min="6940" max="6940" width="28" style="195" customWidth="1"/>
    <col min="6941" max="7167" width="9.140625" style="195"/>
    <col min="7168" max="7168" width="4.42578125" style="195" customWidth="1"/>
    <col min="7169" max="7169" width="15.7109375" style="195" customWidth="1"/>
    <col min="7170" max="7170" width="19.42578125" style="195" customWidth="1"/>
    <col min="7171" max="7171" width="23.85546875" style="195" customWidth="1"/>
    <col min="7172" max="7172" width="15.42578125" style="195" customWidth="1"/>
    <col min="7173" max="7173" width="18" style="195" customWidth="1"/>
    <col min="7174" max="7174" width="7.85546875" style="195" customWidth="1"/>
    <col min="7175" max="7175" width="7.42578125" style="195" customWidth="1"/>
    <col min="7176" max="7176" width="12.28515625" style="195" customWidth="1"/>
    <col min="7177" max="7177" width="13.5703125" style="195" customWidth="1"/>
    <col min="7178" max="7178" width="8.7109375" style="195" customWidth="1"/>
    <col min="7179" max="7179" width="12.5703125" style="195" customWidth="1"/>
    <col min="7180" max="7180" width="13" style="195" customWidth="1"/>
    <col min="7181" max="7181" width="13.28515625" style="195" customWidth="1"/>
    <col min="7182" max="7182" width="11.5703125" style="195" customWidth="1"/>
    <col min="7183" max="7183" width="19.5703125" style="195" customWidth="1"/>
    <col min="7184" max="7184" width="17.7109375" style="195" customWidth="1"/>
    <col min="7185" max="7185" width="15.28515625" style="195" customWidth="1"/>
    <col min="7186" max="7186" width="18.85546875" style="195" customWidth="1"/>
    <col min="7187" max="7190" width="15.7109375" style="195" customWidth="1"/>
    <col min="7191" max="7195" width="9.140625" style="195"/>
    <col min="7196" max="7196" width="28" style="195" customWidth="1"/>
    <col min="7197" max="7423" width="9.140625" style="195"/>
    <col min="7424" max="7424" width="4.42578125" style="195" customWidth="1"/>
    <col min="7425" max="7425" width="15.7109375" style="195" customWidth="1"/>
    <col min="7426" max="7426" width="19.42578125" style="195" customWidth="1"/>
    <col min="7427" max="7427" width="23.85546875" style="195" customWidth="1"/>
    <col min="7428" max="7428" width="15.42578125" style="195" customWidth="1"/>
    <col min="7429" max="7429" width="18" style="195" customWidth="1"/>
    <col min="7430" max="7430" width="7.85546875" style="195" customWidth="1"/>
    <col min="7431" max="7431" width="7.42578125" style="195" customWidth="1"/>
    <col min="7432" max="7432" width="12.28515625" style="195" customWidth="1"/>
    <col min="7433" max="7433" width="13.5703125" style="195" customWidth="1"/>
    <col min="7434" max="7434" width="8.7109375" style="195" customWidth="1"/>
    <col min="7435" max="7435" width="12.5703125" style="195" customWidth="1"/>
    <col min="7436" max="7436" width="13" style="195" customWidth="1"/>
    <col min="7437" max="7437" width="13.28515625" style="195" customWidth="1"/>
    <col min="7438" max="7438" width="11.5703125" style="195" customWidth="1"/>
    <col min="7439" max="7439" width="19.5703125" style="195" customWidth="1"/>
    <col min="7440" max="7440" width="17.7109375" style="195" customWidth="1"/>
    <col min="7441" max="7441" width="15.28515625" style="195" customWidth="1"/>
    <col min="7442" max="7442" width="18.85546875" style="195" customWidth="1"/>
    <col min="7443" max="7446" width="15.7109375" style="195" customWidth="1"/>
    <col min="7447" max="7451" width="9.140625" style="195"/>
    <col min="7452" max="7452" width="28" style="195" customWidth="1"/>
    <col min="7453" max="7679" width="9.140625" style="195"/>
    <col min="7680" max="7680" width="4.42578125" style="195" customWidth="1"/>
    <col min="7681" max="7681" width="15.7109375" style="195" customWidth="1"/>
    <col min="7682" max="7682" width="19.42578125" style="195" customWidth="1"/>
    <col min="7683" max="7683" width="23.85546875" style="195" customWidth="1"/>
    <col min="7684" max="7684" width="15.42578125" style="195" customWidth="1"/>
    <col min="7685" max="7685" width="18" style="195" customWidth="1"/>
    <col min="7686" max="7686" width="7.85546875" style="195" customWidth="1"/>
    <col min="7687" max="7687" width="7.42578125" style="195" customWidth="1"/>
    <col min="7688" max="7688" width="12.28515625" style="195" customWidth="1"/>
    <col min="7689" max="7689" width="13.5703125" style="195" customWidth="1"/>
    <col min="7690" max="7690" width="8.7109375" style="195" customWidth="1"/>
    <col min="7691" max="7691" width="12.5703125" style="195" customWidth="1"/>
    <col min="7692" max="7692" width="13" style="195" customWidth="1"/>
    <col min="7693" max="7693" width="13.28515625" style="195" customWidth="1"/>
    <col min="7694" max="7694" width="11.5703125" style="195" customWidth="1"/>
    <col min="7695" max="7695" width="19.5703125" style="195" customWidth="1"/>
    <col min="7696" max="7696" width="17.7109375" style="195" customWidth="1"/>
    <col min="7697" max="7697" width="15.28515625" style="195" customWidth="1"/>
    <col min="7698" max="7698" width="18.85546875" style="195" customWidth="1"/>
    <col min="7699" max="7702" width="15.7109375" style="195" customWidth="1"/>
    <col min="7703" max="7707" width="9.140625" style="195"/>
    <col min="7708" max="7708" width="28" style="195" customWidth="1"/>
    <col min="7709" max="7935" width="9.140625" style="195"/>
    <col min="7936" max="7936" width="4.42578125" style="195" customWidth="1"/>
    <col min="7937" max="7937" width="15.7109375" style="195" customWidth="1"/>
    <col min="7938" max="7938" width="19.42578125" style="195" customWidth="1"/>
    <col min="7939" max="7939" width="23.85546875" style="195" customWidth="1"/>
    <col min="7940" max="7940" width="15.42578125" style="195" customWidth="1"/>
    <col min="7941" max="7941" width="18" style="195" customWidth="1"/>
    <col min="7942" max="7942" width="7.85546875" style="195" customWidth="1"/>
    <col min="7943" max="7943" width="7.42578125" style="195" customWidth="1"/>
    <col min="7944" max="7944" width="12.28515625" style="195" customWidth="1"/>
    <col min="7945" max="7945" width="13.5703125" style="195" customWidth="1"/>
    <col min="7946" max="7946" width="8.7109375" style="195" customWidth="1"/>
    <col min="7947" max="7947" width="12.5703125" style="195" customWidth="1"/>
    <col min="7948" max="7948" width="13" style="195" customWidth="1"/>
    <col min="7949" max="7949" width="13.28515625" style="195" customWidth="1"/>
    <col min="7950" max="7950" width="11.5703125" style="195" customWidth="1"/>
    <col min="7951" max="7951" width="19.5703125" style="195" customWidth="1"/>
    <col min="7952" max="7952" width="17.7109375" style="195" customWidth="1"/>
    <col min="7953" max="7953" width="15.28515625" style="195" customWidth="1"/>
    <col min="7954" max="7954" width="18.85546875" style="195" customWidth="1"/>
    <col min="7955" max="7958" width="15.7109375" style="195" customWidth="1"/>
    <col min="7959" max="7963" width="9.140625" style="195"/>
    <col min="7964" max="7964" width="28" style="195" customWidth="1"/>
    <col min="7965" max="8191" width="9.140625" style="195"/>
    <col min="8192" max="8192" width="4.42578125" style="195" customWidth="1"/>
    <col min="8193" max="8193" width="15.7109375" style="195" customWidth="1"/>
    <col min="8194" max="8194" width="19.42578125" style="195" customWidth="1"/>
    <col min="8195" max="8195" width="23.85546875" style="195" customWidth="1"/>
    <col min="8196" max="8196" width="15.42578125" style="195" customWidth="1"/>
    <col min="8197" max="8197" width="18" style="195" customWidth="1"/>
    <col min="8198" max="8198" width="7.85546875" style="195" customWidth="1"/>
    <col min="8199" max="8199" width="7.42578125" style="195" customWidth="1"/>
    <col min="8200" max="8200" width="12.28515625" style="195" customWidth="1"/>
    <col min="8201" max="8201" width="13.5703125" style="195" customWidth="1"/>
    <col min="8202" max="8202" width="8.7109375" style="195" customWidth="1"/>
    <col min="8203" max="8203" width="12.5703125" style="195" customWidth="1"/>
    <col min="8204" max="8204" width="13" style="195" customWidth="1"/>
    <col min="8205" max="8205" width="13.28515625" style="195" customWidth="1"/>
    <col min="8206" max="8206" width="11.5703125" style="195" customWidth="1"/>
    <col min="8207" max="8207" width="19.5703125" style="195" customWidth="1"/>
    <col min="8208" max="8208" width="17.7109375" style="195" customWidth="1"/>
    <col min="8209" max="8209" width="15.28515625" style="195" customWidth="1"/>
    <col min="8210" max="8210" width="18.85546875" style="195" customWidth="1"/>
    <col min="8211" max="8214" width="15.7109375" style="195" customWidth="1"/>
    <col min="8215" max="8219" width="9.140625" style="195"/>
    <col min="8220" max="8220" width="28" style="195" customWidth="1"/>
    <col min="8221" max="8447" width="9.140625" style="195"/>
    <col min="8448" max="8448" width="4.42578125" style="195" customWidth="1"/>
    <col min="8449" max="8449" width="15.7109375" style="195" customWidth="1"/>
    <col min="8450" max="8450" width="19.42578125" style="195" customWidth="1"/>
    <col min="8451" max="8451" width="23.85546875" style="195" customWidth="1"/>
    <col min="8452" max="8452" width="15.42578125" style="195" customWidth="1"/>
    <col min="8453" max="8453" width="18" style="195" customWidth="1"/>
    <col min="8454" max="8454" width="7.85546875" style="195" customWidth="1"/>
    <col min="8455" max="8455" width="7.42578125" style="195" customWidth="1"/>
    <col min="8456" max="8456" width="12.28515625" style="195" customWidth="1"/>
    <col min="8457" max="8457" width="13.5703125" style="195" customWidth="1"/>
    <col min="8458" max="8458" width="8.7109375" style="195" customWidth="1"/>
    <col min="8459" max="8459" width="12.5703125" style="195" customWidth="1"/>
    <col min="8460" max="8460" width="13" style="195" customWidth="1"/>
    <col min="8461" max="8461" width="13.28515625" style="195" customWidth="1"/>
    <col min="8462" max="8462" width="11.5703125" style="195" customWidth="1"/>
    <col min="8463" max="8463" width="19.5703125" style="195" customWidth="1"/>
    <col min="8464" max="8464" width="17.7109375" style="195" customWidth="1"/>
    <col min="8465" max="8465" width="15.28515625" style="195" customWidth="1"/>
    <col min="8466" max="8466" width="18.85546875" style="195" customWidth="1"/>
    <col min="8467" max="8470" width="15.7109375" style="195" customWidth="1"/>
    <col min="8471" max="8475" width="9.140625" style="195"/>
    <col min="8476" max="8476" width="28" style="195" customWidth="1"/>
    <col min="8477" max="8703" width="9.140625" style="195"/>
    <col min="8704" max="8704" width="4.42578125" style="195" customWidth="1"/>
    <col min="8705" max="8705" width="15.7109375" style="195" customWidth="1"/>
    <col min="8706" max="8706" width="19.42578125" style="195" customWidth="1"/>
    <col min="8707" max="8707" width="23.85546875" style="195" customWidth="1"/>
    <col min="8708" max="8708" width="15.42578125" style="195" customWidth="1"/>
    <col min="8709" max="8709" width="18" style="195" customWidth="1"/>
    <col min="8710" max="8710" width="7.85546875" style="195" customWidth="1"/>
    <col min="8711" max="8711" width="7.42578125" style="195" customWidth="1"/>
    <col min="8712" max="8712" width="12.28515625" style="195" customWidth="1"/>
    <col min="8713" max="8713" width="13.5703125" style="195" customWidth="1"/>
    <col min="8714" max="8714" width="8.7109375" style="195" customWidth="1"/>
    <col min="8715" max="8715" width="12.5703125" style="195" customWidth="1"/>
    <col min="8716" max="8716" width="13" style="195" customWidth="1"/>
    <col min="8717" max="8717" width="13.28515625" style="195" customWidth="1"/>
    <col min="8718" max="8718" width="11.5703125" style="195" customWidth="1"/>
    <col min="8719" max="8719" width="19.5703125" style="195" customWidth="1"/>
    <col min="8720" max="8720" width="17.7109375" style="195" customWidth="1"/>
    <col min="8721" max="8721" width="15.28515625" style="195" customWidth="1"/>
    <col min="8722" max="8722" width="18.85546875" style="195" customWidth="1"/>
    <col min="8723" max="8726" width="15.7109375" style="195" customWidth="1"/>
    <col min="8727" max="8731" width="9.140625" style="195"/>
    <col min="8732" max="8732" width="28" style="195" customWidth="1"/>
    <col min="8733" max="8959" width="9.140625" style="195"/>
    <col min="8960" max="8960" width="4.42578125" style="195" customWidth="1"/>
    <col min="8961" max="8961" width="15.7109375" style="195" customWidth="1"/>
    <col min="8962" max="8962" width="19.42578125" style="195" customWidth="1"/>
    <col min="8963" max="8963" width="23.85546875" style="195" customWidth="1"/>
    <col min="8964" max="8964" width="15.42578125" style="195" customWidth="1"/>
    <col min="8965" max="8965" width="18" style="195" customWidth="1"/>
    <col min="8966" max="8966" width="7.85546875" style="195" customWidth="1"/>
    <col min="8967" max="8967" width="7.42578125" style="195" customWidth="1"/>
    <col min="8968" max="8968" width="12.28515625" style="195" customWidth="1"/>
    <col min="8969" max="8969" width="13.5703125" style="195" customWidth="1"/>
    <col min="8970" max="8970" width="8.7109375" style="195" customWidth="1"/>
    <col min="8971" max="8971" width="12.5703125" style="195" customWidth="1"/>
    <col min="8972" max="8972" width="13" style="195" customWidth="1"/>
    <col min="8973" max="8973" width="13.28515625" style="195" customWidth="1"/>
    <col min="8974" max="8974" width="11.5703125" style="195" customWidth="1"/>
    <col min="8975" max="8975" width="19.5703125" style="195" customWidth="1"/>
    <col min="8976" max="8976" width="17.7109375" style="195" customWidth="1"/>
    <col min="8977" max="8977" width="15.28515625" style="195" customWidth="1"/>
    <col min="8978" max="8978" width="18.85546875" style="195" customWidth="1"/>
    <col min="8979" max="8982" width="15.7109375" style="195" customWidth="1"/>
    <col min="8983" max="8987" width="9.140625" style="195"/>
    <col min="8988" max="8988" width="28" style="195" customWidth="1"/>
    <col min="8989" max="9215" width="9.140625" style="195"/>
    <col min="9216" max="9216" width="4.42578125" style="195" customWidth="1"/>
    <col min="9217" max="9217" width="15.7109375" style="195" customWidth="1"/>
    <col min="9218" max="9218" width="19.42578125" style="195" customWidth="1"/>
    <col min="9219" max="9219" width="23.85546875" style="195" customWidth="1"/>
    <col min="9220" max="9220" width="15.42578125" style="195" customWidth="1"/>
    <col min="9221" max="9221" width="18" style="195" customWidth="1"/>
    <col min="9222" max="9222" width="7.85546875" style="195" customWidth="1"/>
    <col min="9223" max="9223" width="7.42578125" style="195" customWidth="1"/>
    <col min="9224" max="9224" width="12.28515625" style="195" customWidth="1"/>
    <col min="9225" max="9225" width="13.5703125" style="195" customWidth="1"/>
    <col min="9226" max="9226" width="8.7109375" style="195" customWidth="1"/>
    <col min="9227" max="9227" width="12.5703125" style="195" customWidth="1"/>
    <col min="9228" max="9228" width="13" style="195" customWidth="1"/>
    <col min="9229" max="9229" width="13.28515625" style="195" customWidth="1"/>
    <col min="9230" max="9230" width="11.5703125" style="195" customWidth="1"/>
    <col min="9231" max="9231" width="19.5703125" style="195" customWidth="1"/>
    <col min="9232" max="9232" width="17.7109375" style="195" customWidth="1"/>
    <col min="9233" max="9233" width="15.28515625" style="195" customWidth="1"/>
    <col min="9234" max="9234" width="18.85546875" style="195" customWidth="1"/>
    <col min="9235" max="9238" width="15.7109375" style="195" customWidth="1"/>
    <col min="9239" max="9243" width="9.140625" style="195"/>
    <col min="9244" max="9244" width="28" style="195" customWidth="1"/>
    <col min="9245" max="9471" width="9.140625" style="195"/>
    <col min="9472" max="9472" width="4.42578125" style="195" customWidth="1"/>
    <col min="9473" max="9473" width="15.7109375" style="195" customWidth="1"/>
    <col min="9474" max="9474" width="19.42578125" style="195" customWidth="1"/>
    <col min="9475" max="9475" width="23.85546875" style="195" customWidth="1"/>
    <col min="9476" max="9476" width="15.42578125" style="195" customWidth="1"/>
    <col min="9477" max="9477" width="18" style="195" customWidth="1"/>
    <col min="9478" max="9478" width="7.85546875" style="195" customWidth="1"/>
    <col min="9479" max="9479" width="7.42578125" style="195" customWidth="1"/>
    <col min="9480" max="9480" width="12.28515625" style="195" customWidth="1"/>
    <col min="9481" max="9481" width="13.5703125" style="195" customWidth="1"/>
    <col min="9482" max="9482" width="8.7109375" style="195" customWidth="1"/>
    <col min="9483" max="9483" width="12.5703125" style="195" customWidth="1"/>
    <col min="9484" max="9484" width="13" style="195" customWidth="1"/>
    <col min="9485" max="9485" width="13.28515625" style="195" customWidth="1"/>
    <col min="9486" max="9486" width="11.5703125" style="195" customWidth="1"/>
    <col min="9487" max="9487" width="19.5703125" style="195" customWidth="1"/>
    <col min="9488" max="9488" width="17.7109375" style="195" customWidth="1"/>
    <col min="9489" max="9489" width="15.28515625" style="195" customWidth="1"/>
    <col min="9490" max="9490" width="18.85546875" style="195" customWidth="1"/>
    <col min="9491" max="9494" width="15.7109375" style="195" customWidth="1"/>
    <col min="9495" max="9499" width="9.140625" style="195"/>
    <col min="9500" max="9500" width="28" style="195" customWidth="1"/>
    <col min="9501" max="9727" width="9.140625" style="195"/>
    <col min="9728" max="9728" width="4.42578125" style="195" customWidth="1"/>
    <col min="9729" max="9729" width="15.7109375" style="195" customWidth="1"/>
    <col min="9730" max="9730" width="19.42578125" style="195" customWidth="1"/>
    <col min="9731" max="9731" width="23.85546875" style="195" customWidth="1"/>
    <col min="9732" max="9732" width="15.42578125" style="195" customWidth="1"/>
    <col min="9733" max="9733" width="18" style="195" customWidth="1"/>
    <col min="9734" max="9734" width="7.85546875" style="195" customWidth="1"/>
    <col min="9735" max="9735" width="7.42578125" style="195" customWidth="1"/>
    <col min="9736" max="9736" width="12.28515625" style="195" customWidth="1"/>
    <col min="9737" max="9737" width="13.5703125" style="195" customWidth="1"/>
    <col min="9738" max="9738" width="8.7109375" style="195" customWidth="1"/>
    <col min="9739" max="9739" width="12.5703125" style="195" customWidth="1"/>
    <col min="9740" max="9740" width="13" style="195" customWidth="1"/>
    <col min="9741" max="9741" width="13.28515625" style="195" customWidth="1"/>
    <col min="9742" max="9742" width="11.5703125" style="195" customWidth="1"/>
    <col min="9743" max="9743" width="19.5703125" style="195" customWidth="1"/>
    <col min="9744" max="9744" width="17.7109375" style="195" customWidth="1"/>
    <col min="9745" max="9745" width="15.28515625" style="195" customWidth="1"/>
    <col min="9746" max="9746" width="18.85546875" style="195" customWidth="1"/>
    <col min="9747" max="9750" width="15.7109375" style="195" customWidth="1"/>
    <col min="9751" max="9755" width="9.140625" style="195"/>
    <col min="9756" max="9756" width="28" style="195" customWidth="1"/>
    <col min="9757" max="9983" width="9.140625" style="195"/>
    <col min="9984" max="9984" width="4.42578125" style="195" customWidth="1"/>
    <col min="9985" max="9985" width="15.7109375" style="195" customWidth="1"/>
    <col min="9986" max="9986" width="19.42578125" style="195" customWidth="1"/>
    <col min="9987" max="9987" width="23.85546875" style="195" customWidth="1"/>
    <col min="9988" max="9988" width="15.42578125" style="195" customWidth="1"/>
    <col min="9989" max="9989" width="18" style="195" customWidth="1"/>
    <col min="9990" max="9990" width="7.85546875" style="195" customWidth="1"/>
    <col min="9991" max="9991" width="7.42578125" style="195" customWidth="1"/>
    <col min="9992" max="9992" width="12.28515625" style="195" customWidth="1"/>
    <col min="9993" max="9993" width="13.5703125" style="195" customWidth="1"/>
    <col min="9994" max="9994" width="8.7109375" style="195" customWidth="1"/>
    <col min="9995" max="9995" width="12.5703125" style="195" customWidth="1"/>
    <col min="9996" max="9996" width="13" style="195" customWidth="1"/>
    <col min="9997" max="9997" width="13.28515625" style="195" customWidth="1"/>
    <col min="9998" max="9998" width="11.5703125" style="195" customWidth="1"/>
    <col min="9999" max="9999" width="19.5703125" style="195" customWidth="1"/>
    <col min="10000" max="10000" width="17.7109375" style="195" customWidth="1"/>
    <col min="10001" max="10001" width="15.28515625" style="195" customWidth="1"/>
    <col min="10002" max="10002" width="18.85546875" style="195" customWidth="1"/>
    <col min="10003" max="10006" width="15.7109375" style="195" customWidth="1"/>
    <col min="10007" max="10011" width="9.140625" style="195"/>
    <col min="10012" max="10012" width="28" style="195" customWidth="1"/>
    <col min="10013" max="10239" width="9.140625" style="195"/>
    <col min="10240" max="10240" width="4.42578125" style="195" customWidth="1"/>
    <col min="10241" max="10241" width="15.7109375" style="195" customWidth="1"/>
    <col min="10242" max="10242" width="19.42578125" style="195" customWidth="1"/>
    <col min="10243" max="10243" width="23.85546875" style="195" customWidth="1"/>
    <col min="10244" max="10244" width="15.42578125" style="195" customWidth="1"/>
    <col min="10245" max="10245" width="18" style="195" customWidth="1"/>
    <col min="10246" max="10246" width="7.85546875" style="195" customWidth="1"/>
    <col min="10247" max="10247" width="7.42578125" style="195" customWidth="1"/>
    <col min="10248" max="10248" width="12.28515625" style="195" customWidth="1"/>
    <col min="10249" max="10249" width="13.5703125" style="195" customWidth="1"/>
    <col min="10250" max="10250" width="8.7109375" style="195" customWidth="1"/>
    <col min="10251" max="10251" width="12.5703125" style="195" customWidth="1"/>
    <col min="10252" max="10252" width="13" style="195" customWidth="1"/>
    <col min="10253" max="10253" width="13.28515625" style="195" customWidth="1"/>
    <col min="10254" max="10254" width="11.5703125" style="195" customWidth="1"/>
    <col min="10255" max="10255" width="19.5703125" style="195" customWidth="1"/>
    <col min="10256" max="10256" width="17.7109375" style="195" customWidth="1"/>
    <col min="10257" max="10257" width="15.28515625" style="195" customWidth="1"/>
    <col min="10258" max="10258" width="18.85546875" style="195" customWidth="1"/>
    <col min="10259" max="10262" width="15.7109375" style="195" customWidth="1"/>
    <col min="10263" max="10267" width="9.140625" style="195"/>
    <col min="10268" max="10268" width="28" style="195" customWidth="1"/>
    <col min="10269" max="10495" width="9.140625" style="195"/>
    <col min="10496" max="10496" width="4.42578125" style="195" customWidth="1"/>
    <col min="10497" max="10497" width="15.7109375" style="195" customWidth="1"/>
    <col min="10498" max="10498" width="19.42578125" style="195" customWidth="1"/>
    <col min="10499" max="10499" width="23.85546875" style="195" customWidth="1"/>
    <col min="10500" max="10500" width="15.42578125" style="195" customWidth="1"/>
    <col min="10501" max="10501" width="18" style="195" customWidth="1"/>
    <col min="10502" max="10502" width="7.85546875" style="195" customWidth="1"/>
    <col min="10503" max="10503" width="7.42578125" style="195" customWidth="1"/>
    <col min="10504" max="10504" width="12.28515625" style="195" customWidth="1"/>
    <col min="10505" max="10505" width="13.5703125" style="195" customWidth="1"/>
    <col min="10506" max="10506" width="8.7109375" style="195" customWidth="1"/>
    <col min="10507" max="10507" width="12.5703125" style="195" customWidth="1"/>
    <col min="10508" max="10508" width="13" style="195" customWidth="1"/>
    <col min="10509" max="10509" width="13.28515625" style="195" customWidth="1"/>
    <col min="10510" max="10510" width="11.5703125" style="195" customWidth="1"/>
    <col min="10511" max="10511" width="19.5703125" style="195" customWidth="1"/>
    <col min="10512" max="10512" width="17.7109375" style="195" customWidth="1"/>
    <col min="10513" max="10513" width="15.28515625" style="195" customWidth="1"/>
    <col min="10514" max="10514" width="18.85546875" style="195" customWidth="1"/>
    <col min="10515" max="10518" width="15.7109375" style="195" customWidth="1"/>
    <col min="10519" max="10523" width="9.140625" style="195"/>
    <col min="10524" max="10524" width="28" style="195" customWidth="1"/>
    <col min="10525" max="10751" width="9.140625" style="195"/>
    <col min="10752" max="10752" width="4.42578125" style="195" customWidth="1"/>
    <col min="10753" max="10753" width="15.7109375" style="195" customWidth="1"/>
    <col min="10754" max="10754" width="19.42578125" style="195" customWidth="1"/>
    <col min="10755" max="10755" width="23.85546875" style="195" customWidth="1"/>
    <col min="10756" max="10756" width="15.42578125" style="195" customWidth="1"/>
    <col min="10757" max="10757" width="18" style="195" customWidth="1"/>
    <col min="10758" max="10758" width="7.85546875" style="195" customWidth="1"/>
    <col min="10759" max="10759" width="7.42578125" style="195" customWidth="1"/>
    <col min="10760" max="10760" width="12.28515625" style="195" customWidth="1"/>
    <col min="10761" max="10761" width="13.5703125" style="195" customWidth="1"/>
    <col min="10762" max="10762" width="8.7109375" style="195" customWidth="1"/>
    <col min="10763" max="10763" width="12.5703125" style="195" customWidth="1"/>
    <col min="10764" max="10764" width="13" style="195" customWidth="1"/>
    <col min="10765" max="10765" width="13.28515625" style="195" customWidth="1"/>
    <col min="10766" max="10766" width="11.5703125" style="195" customWidth="1"/>
    <col min="10767" max="10767" width="19.5703125" style="195" customWidth="1"/>
    <col min="10768" max="10768" width="17.7109375" style="195" customWidth="1"/>
    <col min="10769" max="10769" width="15.28515625" style="195" customWidth="1"/>
    <col min="10770" max="10770" width="18.85546875" style="195" customWidth="1"/>
    <col min="10771" max="10774" width="15.7109375" style="195" customWidth="1"/>
    <col min="10775" max="10779" width="9.140625" style="195"/>
    <col min="10780" max="10780" width="28" style="195" customWidth="1"/>
    <col min="10781" max="11007" width="9.140625" style="195"/>
    <col min="11008" max="11008" width="4.42578125" style="195" customWidth="1"/>
    <col min="11009" max="11009" width="15.7109375" style="195" customWidth="1"/>
    <col min="11010" max="11010" width="19.42578125" style="195" customWidth="1"/>
    <col min="11011" max="11011" width="23.85546875" style="195" customWidth="1"/>
    <col min="11012" max="11012" width="15.42578125" style="195" customWidth="1"/>
    <col min="11013" max="11013" width="18" style="195" customWidth="1"/>
    <col min="11014" max="11014" width="7.85546875" style="195" customWidth="1"/>
    <col min="11015" max="11015" width="7.42578125" style="195" customWidth="1"/>
    <col min="11016" max="11016" width="12.28515625" style="195" customWidth="1"/>
    <col min="11017" max="11017" width="13.5703125" style="195" customWidth="1"/>
    <col min="11018" max="11018" width="8.7109375" style="195" customWidth="1"/>
    <col min="11019" max="11019" width="12.5703125" style="195" customWidth="1"/>
    <col min="11020" max="11020" width="13" style="195" customWidth="1"/>
    <col min="11021" max="11021" width="13.28515625" style="195" customWidth="1"/>
    <col min="11022" max="11022" width="11.5703125" style="195" customWidth="1"/>
    <col min="11023" max="11023" width="19.5703125" style="195" customWidth="1"/>
    <col min="11024" max="11024" width="17.7109375" style="195" customWidth="1"/>
    <col min="11025" max="11025" width="15.28515625" style="195" customWidth="1"/>
    <col min="11026" max="11026" width="18.85546875" style="195" customWidth="1"/>
    <col min="11027" max="11030" width="15.7109375" style="195" customWidth="1"/>
    <col min="11031" max="11035" width="9.140625" style="195"/>
    <col min="11036" max="11036" width="28" style="195" customWidth="1"/>
    <col min="11037" max="11263" width="9.140625" style="195"/>
    <col min="11264" max="11264" width="4.42578125" style="195" customWidth="1"/>
    <col min="11265" max="11265" width="15.7109375" style="195" customWidth="1"/>
    <col min="11266" max="11266" width="19.42578125" style="195" customWidth="1"/>
    <col min="11267" max="11267" width="23.85546875" style="195" customWidth="1"/>
    <col min="11268" max="11268" width="15.42578125" style="195" customWidth="1"/>
    <col min="11269" max="11269" width="18" style="195" customWidth="1"/>
    <col min="11270" max="11270" width="7.85546875" style="195" customWidth="1"/>
    <col min="11271" max="11271" width="7.42578125" style="195" customWidth="1"/>
    <col min="11272" max="11272" width="12.28515625" style="195" customWidth="1"/>
    <col min="11273" max="11273" width="13.5703125" style="195" customWidth="1"/>
    <col min="11274" max="11274" width="8.7109375" style="195" customWidth="1"/>
    <col min="11275" max="11275" width="12.5703125" style="195" customWidth="1"/>
    <col min="11276" max="11276" width="13" style="195" customWidth="1"/>
    <col min="11277" max="11277" width="13.28515625" style="195" customWidth="1"/>
    <col min="11278" max="11278" width="11.5703125" style="195" customWidth="1"/>
    <col min="11279" max="11279" width="19.5703125" style="195" customWidth="1"/>
    <col min="11280" max="11280" width="17.7109375" style="195" customWidth="1"/>
    <col min="11281" max="11281" width="15.28515625" style="195" customWidth="1"/>
    <col min="11282" max="11282" width="18.85546875" style="195" customWidth="1"/>
    <col min="11283" max="11286" width="15.7109375" style="195" customWidth="1"/>
    <col min="11287" max="11291" width="9.140625" style="195"/>
    <col min="11292" max="11292" width="28" style="195" customWidth="1"/>
    <col min="11293" max="11519" width="9.140625" style="195"/>
    <col min="11520" max="11520" width="4.42578125" style="195" customWidth="1"/>
    <col min="11521" max="11521" width="15.7109375" style="195" customWidth="1"/>
    <col min="11522" max="11522" width="19.42578125" style="195" customWidth="1"/>
    <col min="11523" max="11523" width="23.85546875" style="195" customWidth="1"/>
    <col min="11524" max="11524" width="15.42578125" style="195" customWidth="1"/>
    <col min="11525" max="11525" width="18" style="195" customWidth="1"/>
    <col min="11526" max="11526" width="7.85546875" style="195" customWidth="1"/>
    <col min="11527" max="11527" width="7.42578125" style="195" customWidth="1"/>
    <col min="11528" max="11528" width="12.28515625" style="195" customWidth="1"/>
    <col min="11529" max="11529" width="13.5703125" style="195" customWidth="1"/>
    <col min="11530" max="11530" width="8.7109375" style="195" customWidth="1"/>
    <col min="11531" max="11531" width="12.5703125" style="195" customWidth="1"/>
    <col min="11532" max="11532" width="13" style="195" customWidth="1"/>
    <col min="11533" max="11533" width="13.28515625" style="195" customWidth="1"/>
    <col min="11534" max="11534" width="11.5703125" style="195" customWidth="1"/>
    <col min="11535" max="11535" width="19.5703125" style="195" customWidth="1"/>
    <col min="11536" max="11536" width="17.7109375" style="195" customWidth="1"/>
    <col min="11537" max="11537" width="15.28515625" style="195" customWidth="1"/>
    <col min="11538" max="11538" width="18.85546875" style="195" customWidth="1"/>
    <col min="11539" max="11542" width="15.7109375" style="195" customWidth="1"/>
    <col min="11543" max="11547" width="9.140625" style="195"/>
    <col min="11548" max="11548" width="28" style="195" customWidth="1"/>
    <col min="11549" max="11775" width="9.140625" style="195"/>
    <col min="11776" max="11776" width="4.42578125" style="195" customWidth="1"/>
    <col min="11777" max="11777" width="15.7109375" style="195" customWidth="1"/>
    <col min="11778" max="11778" width="19.42578125" style="195" customWidth="1"/>
    <col min="11779" max="11779" width="23.85546875" style="195" customWidth="1"/>
    <col min="11780" max="11780" width="15.42578125" style="195" customWidth="1"/>
    <col min="11781" max="11781" width="18" style="195" customWidth="1"/>
    <col min="11782" max="11782" width="7.85546875" style="195" customWidth="1"/>
    <col min="11783" max="11783" width="7.42578125" style="195" customWidth="1"/>
    <col min="11784" max="11784" width="12.28515625" style="195" customWidth="1"/>
    <col min="11785" max="11785" width="13.5703125" style="195" customWidth="1"/>
    <col min="11786" max="11786" width="8.7109375" style="195" customWidth="1"/>
    <col min="11787" max="11787" width="12.5703125" style="195" customWidth="1"/>
    <col min="11788" max="11788" width="13" style="195" customWidth="1"/>
    <col min="11789" max="11789" width="13.28515625" style="195" customWidth="1"/>
    <col min="11790" max="11790" width="11.5703125" style="195" customWidth="1"/>
    <col min="11791" max="11791" width="19.5703125" style="195" customWidth="1"/>
    <col min="11792" max="11792" width="17.7109375" style="195" customWidth="1"/>
    <col min="11793" max="11793" width="15.28515625" style="195" customWidth="1"/>
    <col min="11794" max="11794" width="18.85546875" style="195" customWidth="1"/>
    <col min="11795" max="11798" width="15.7109375" style="195" customWidth="1"/>
    <col min="11799" max="11803" width="9.140625" style="195"/>
    <col min="11804" max="11804" width="28" style="195" customWidth="1"/>
    <col min="11805" max="12031" width="9.140625" style="195"/>
    <col min="12032" max="12032" width="4.42578125" style="195" customWidth="1"/>
    <col min="12033" max="12033" width="15.7109375" style="195" customWidth="1"/>
    <col min="12034" max="12034" width="19.42578125" style="195" customWidth="1"/>
    <col min="12035" max="12035" width="23.85546875" style="195" customWidth="1"/>
    <col min="12036" max="12036" width="15.42578125" style="195" customWidth="1"/>
    <col min="12037" max="12037" width="18" style="195" customWidth="1"/>
    <col min="12038" max="12038" width="7.85546875" style="195" customWidth="1"/>
    <col min="12039" max="12039" width="7.42578125" style="195" customWidth="1"/>
    <col min="12040" max="12040" width="12.28515625" style="195" customWidth="1"/>
    <col min="12041" max="12041" width="13.5703125" style="195" customWidth="1"/>
    <col min="12042" max="12042" width="8.7109375" style="195" customWidth="1"/>
    <col min="12043" max="12043" width="12.5703125" style="195" customWidth="1"/>
    <col min="12044" max="12044" width="13" style="195" customWidth="1"/>
    <col min="12045" max="12045" width="13.28515625" style="195" customWidth="1"/>
    <col min="12046" max="12046" width="11.5703125" style="195" customWidth="1"/>
    <col min="12047" max="12047" width="19.5703125" style="195" customWidth="1"/>
    <col min="12048" max="12048" width="17.7109375" style="195" customWidth="1"/>
    <col min="12049" max="12049" width="15.28515625" style="195" customWidth="1"/>
    <col min="12050" max="12050" width="18.85546875" style="195" customWidth="1"/>
    <col min="12051" max="12054" width="15.7109375" style="195" customWidth="1"/>
    <col min="12055" max="12059" width="9.140625" style="195"/>
    <col min="12060" max="12060" width="28" style="195" customWidth="1"/>
    <col min="12061" max="12287" width="9.140625" style="195"/>
    <col min="12288" max="12288" width="4.42578125" style="195" customWidth="1"/>
    <col min="12289" max="12289" width="15.7109375" style="195" customWidth="1"/>
    <col min="12290" max="12290" width="19.42578125" style="195" customWidth="1"/>
    <col min="12291" max="12291" width="23.85546875" style="195" customWidth="1"/>
    <col min="12292" max="12292" width="15.42578125" style="195" customWidth="1"/>
    <col min="12293" max="12293" width="18" style="195" customWidth="1"/>
    <col min="12294" max="12294" width="7.85546875" style="195" customWidth="1"/>
    <col min="12295" max="12295" width="7.42578125" style="195" customWidth="1"/>
    <col min="12296" max="12296" width="12.28515625" style="195" customWidth="1"/>
    <col min="12297" max="12297" width="13.5703125" style="195" customWidth="1"/>
    <col min="12298" max="12298" width="8.7109375" style="195" customWidth="1"/>
    <col min="12299" max="12299" width="12.5703125" style="195" customWidth="1"/>
    <col min="12300" max="12300" width="13" style="195" customWidth="1"/>
    <col min="12301" max="12301" width="13.28515625" style="195" customWidth="1"/>
    <col min="12302" max="12302" width="11.5703125" style="195" customWidth="1"/>
    <col min="12303" max="12303" width="19.5703125" style="195" customWidth="1"/>
    <col min="12304" max="12304" width="17.7109375" style="195" customWidth="1"/>
    <col min="12305" max="12305" width="15.28515625" style="195" customWidth="1"/>
    <col min="12306" max="12306" width="18.85546875" style="195" customWidth="1"/>
    <col min="12307" max="12310" width="15.7109375" style="195" customWidth="1"/>
    <col min="12311" max="12315" width="9.140625" style="195"/>
    <col min="12316" max="12316" width="28" style="195" customWidth="1"/>
    <col min="12317" max="12543" width="9.140625" style="195"/>
    <col min="12544" max="12544" width="4.42578125" style="195" customWidth="1"/>
    <col min="12545" max="12545" width="15.7109375" style="195" customWidth="1"/>
    <col min="12546" max="12546" width="19.42578125" style="195" customWidth="1"/>
    <col min="12547" max="12547" width="23.85546875" style="195" customWidth="1"/>
    <col min="12548" max="12548" width="15.42578125" style="195" customWidth="1"/>
    <col min="12549" max="12549" width="18" style="195" customWidth="1"/>
    <col min="12550" max="12550" width="7.85546875" style="195" customWidth="1"/>
    <col min="12551" max="12551" width="7.42578125" style="195" customWidth="1"/>
    <col min="12552" max="12552" width="12.28515625" style="195" customWidth="1"/>
    <col min="12553" max="12553" width="13.5703125" style="195" customWidth="1"/>
    <col min="12554" max="12554" width="8.7109375" style="195" customWidth="1"/>
    <col min="12555" max="12555" width="12.5703125" style="195" customWidth="1"/>
    <col min="12556" max="12556" width="13" style="195" customWidth="1"/>
    <col min="12557" max="12557" width="13.28515625" style="195" customWidth="1"/>
    <col min="12558" max="12558" width="11.5703125" style="195" customWidth="1"/>
    <col min="12559" max="12559" width="19.5703125" style="195" customWidth="1"/>
    <col min="12560" max="12560" width="17.7109375" style="195" customWidth="1"/>
    <col min="12561" max="12561" width="15.28515625" style="195" customWidth="1"/>
    <col min="12562" max="12562" width="18.85546875" style="195" customWidth="1"/>
    <col min="12563" max="12566" width="15.7109375" style="195" customWidth="1"/>
    <col min="12567" max="12571" width="9.140625" style="195"/>
    <col min="12572" max="12572" width="28" style="195" customWidth="1"/>
    <col min="12573" max="12799" width="9.140625" style="195"/>
    <col min="12800" max="12800" width="4.42578125" style="195" customWidth="1"/>
    <col min="12801" max="12801" width="15.7109375" style="195" customWidth="1"/>
    <col min="12802" max="12802" width="19.42578125" style="195" customWidth="1"/>
    <col min="12803" max="12803" width="23.85546875" style="195" customWidth="1"/>
    <col min="12804" max="12804" width="15.42578125" style="195" customWidth="1"/>
    <col min="12805" max="12805" width="18" style="195" customWidth="1"/>
    <col min="12806" max="12806" width="7.85546875" style="195" customWidth="1"/>
    <col min="12807" max="12807" width="7.42578125" style="195" customWidth="1"/>
    <col min="12808" max="12808" width="12.28515625" style="195" customWidth="1"/>
    <col min="12809" max="12809" width="13.5703125" style="195" customWidth="1"/>
    <col min="12810" max="12810" width="8.7109375" style="195" customWidth="1"/>
    <col min="12811" max="12811" width="12.5703125" style="195" customWidth="1"/>
    <col min="12812" max="12812" width="13" style="195" customWidth="1"/>
    <col min="12813" max="12813" width="13.28515625" style="195" customWidth="1"/>
    <col min="12814" max="12814" width="11.5703125" style="195" customWidth="1"/>
    <col min="12815" max="12815" width="19.5703125" style="195" customWidth="1"/>
    <col min="12816" max="12816" width="17.7109375" style="195" customWidth="1"/>
    <col min="12817" max="12817" width="15.28515625" style="195" customWidth="1"/>
    <col min="12818" max="12818" width="18.85546875" style="195" customWidth="1"/>
    <col min="12819" max="12822" width="15.7109375" style="195" customWidth="1"/>
    <col min="12823" max="12827" width="9.140625" style="195"/>
    <col min="12828" max="12828" width="28" style="195" customWidth="1"/>
    <col min="12829" max="13055" width="9.140625" style="195"/>
    <col min="13056" max="13056" width="4.42578125" style="195" customWidth="1"/>
    <col min="13057" max="13057" width="15.7109375" style="195" customWidth="1"/>
    <col min="13058" max="13058" width="19.42578125" style="195" customWidth="1"/>
    <col min="13059" max="13059" width="23.85546875" style="195" customWidth="1"/>
    <col min="13060" max="13060" width="15.42578125" style="195" customWidth="1"/>
    <col min="13061" max="13061" width="18" style="195" customWidth="1"/>
    <col min="13062" max="13062" width="7.85546875" style="195" customWidth="1"/>
    <col min="13063" max="13063" width="7.42578125" style="195" customWidth="1"/>
    <col min="13064" max="13064" width="12.28515625" style="195" customWidth="1"/>
    <col min="13065" max="13065" width="13.5703125" style="195" customWidth="1"/>
    <col min="13066" max="13066" width="8.7109375" style="195" customWidth="1"/>
    <col min="13067" max="13067" width="12.5703125" style="195" customWidth="1"/>
    <col min="13068" max="13068" width="13" style="195" customWidth="1"/>
    <col min="13069" max="13069" width="13.28515625" style="195" customWidth="1"/>
    <col min="13070" max="13070" width="11.5703125" style="195" customWidth="1"/>
    <col min="13071" max="13071" width="19.5703125" style="195" customWidth="1"/>
    <col min="13072" max="13072" width="17.7109375" style="195" customWidth="1"/>
    <col min="13073" max="13073" width="15.28515625" style="195" customWidth="1"/>
    <col min="13074" max="13074" width="18.85546875" style="195" customWidth="1"/>
    <col min="13075" max="13078" width="15.7109375" style="195" customWidth="1"/>
    <col min="13079" max="13083" width="9.140625" style="195"/>
    <col min="13084" max="13084" width="28" style="195" customWidth="1"/>
    <col min="13085" max="13311" width="9.140625" style="195"/>
    <col min="13312" max="13312" width="4.42578125" style="195" customWidth="1"/>
    <col min="13313" max="13313" width="15.7109375" style="195" customWidth="1"/>
    <col min="13314" max="13314" width="19.42578125" style="195" customWidth="1"/>
    <col min="13315" max="13315" width="23.85546875" style="195" customWidth="1"/>
    <col min="13316" max="13316" width="15.42578125" style="195" customWidth="1"/>
    <col min="13317" max="13317" width="18" style="195" customWidth="1"/>
    <col min="13318" max="13318" width="7.85546875" style="195" customWidth="1"/>
    <col min="13319" max="13319" width="7.42578125" style="195" customWidth="1"/>
    <col min="13320" max="13320" width="12.28515625" style="195" customWidth="1"/>
    <col min="13321" max="13321" width="13.5703125" style="195" customWidth="1"/>
    <col min="13322" max="13322" width="8.7109375" style="195" customWidth="1"/>
    <col min="13323" max="13323" width="12.5703125" style="195" customWidth="1"/>
    <col min="13324" max="13324" width="13" style="195" customWidth="1"/>
    <col min="13325" max="13325" width="13.28515625" style="195" customWidth="1"/>
    <col min="13326" max="13326" width="11.5703125" style="195" customWidth="1"/>
    <col min="13327" max="13327" width="19.5703125" style="195" customWidth="1"/>
    <col min="13328" max="13328" width="17.7109375" style="195" customWidth="1"/>
    <col min="13329" max="13329" width="15.28515625" style="195" customWidth="1"/>
    <col min="13330" max="13330" width="18.85546875" style="195" customWidth="1"/>
    <col min="13331" max="13334" width="15.7109375" style="195" customWidth="1"/>
    <col min="13335" max="13339" width="9.140625" style="195"/>
    <col min="13340" max="13340" width="28" style="195" customWidth="1"/>
    <col min="13341" max="13567" width="9.140625" style="195"/>
    <col min="13568" max="13568" width="4.42578125" style="195" customWidth="1"/>
    <col min="13569" max="13569" width="15.7109375" style="195" customWidth="1"/>
    <col min="13570" max="13570" width="19.42578125" style="195" customWidth="1"/>
    <col min="13571" max="13571" width="23.85546875" style="195" customWidth="1"/>
    <col min="13572" max="13572" width="15.42578125" style="195" customWidth="1"/>
    <col min="13573" max="13573" width="18" style="195" customWidth="1"/>
    <col min="13574" max="13574" width="7.85546875" style="195" customWidth="1"/>
    <col min="13575" max="13575" width="7.42578125" style="195" customWidth="1"/>
    <col min="13576" max="13576" width="12.28515625" style="195" customWidth="1"/>
    <col min="13577" max="13577" width="13.5703125" style="195" customWidth="1"/>
    <col min="13578" max="13578" width="8.7109375" style="195" customWidth="1"/>
    <col min="13579" max="13579" width="12.5703125" style="195" customWidth="1"/>
    <col min="13580" max="13580" width="13" style="195" customWidth="1"/>
    <col min="13581" max="13581" width="13.28515625" style="195" customWidth="1"/>
    <col min="13582" max="13582" width="11.5703125" style="195" customWidth="1"/>
    <col min="13583" max="13583" width="19.5703125" style="195" customWidth="1"/>
    <col min="13584" max="13584" width="17.7109375" style="195" customWidth="1"/>
    <col min="13585" max="13585" width="15.28515625" style="195" customWidth="1"/>
    <col min="13586" max="13586" width="18.85546875" style="195" customWidth="1"/>
    <col min="13587" max="13590" width="15.7109375" style="195" customWidth="1"/>
    <col min="13591" max="13595" width="9.140625" style="195"/>
    <col min="13596" max="13596" width="28" style="195" customWidth="1"/>
    <col min="13597" max="13823" width="9.140625" style="195"/>
    <col min="13824" max="13824" width="4.42578125" style="195" customWidth="1"/>
    <col min="13825" max="13825" width="15.7109375" style="195" customWidth="1"/>
    <col min="13826" max="13826" width="19.42578125" style="195" customWidth="1"/>
    <col min="13827" max="13827" width="23.85546875" style="195" customWidth="1"/>
    <col min="13828" max="13828" width="15.42578125" style="195" customWidth="1"/>
    <col min="13829" max="13829" width="18" style="195" customWidth="1"/>
    <col min="13830" max="13830" width="7.85546875" style="195" customWidth="1"/>
    <col min="13831" max="13831" width="7.42578125" style="195" customWidth="1"/>
    <col min="13832" max="13832" width="12.28515625" style="195" customWidth="1"/>
    <col min="13833" max="13833" width="13.5703125" style="195" customWidth="1"/>
    <col min="13834" max="13834" width="8.7109375" style="195" customWidth="1"/>
    <col min="13835" max="13835" width="12.5703125" style="195" customWidth="1"/>
    <col min="13836" max="13836" width="13" style="195" customWidth="1"/>
    <col min="13837" max="13837" width="13.28515625" style="195" customWidth="1"/>
    <col min="13838" max="13838" width="11.5703125" style="195" customWidth="1"/>
    <col min="13839" max="13839" width="19.5703125" style="195" customWidth="1"/>
    <col min="13840" max="13840" width="17.7109375" style="195" customWidth="1"/>
    <col min="13841" max="13841" width="15.28515625" style="195" customWidth="1"/>
    <col min="13842" max="13842" width="18.85546875" style="195" customWidth="1"/>
    <col min="13843" max="13846" width="15.7109375" style="195" customWidth="1"/>
    <col min="13847" max="13851" width="9.140625" style="195"/>
    <col min="13852" max="13852" width="28" style="195" customWidth="1"/>
    <col min="13853" max="14079" width="9.140625" style="195"/>
    <col min="14080" max="14080" width="4.42578125" style="195" customWidth="1"/>
    <col min="14081" max="14081" width="15.7109375" style="195" customWidth="1"/>
    <col min="14082" max="14082" width="19.42578125" style="195" customWidth="1"/>
    <col min="14083" max="14083" width="23.85546875" style="195" customWidth="1"/>
    <col min="14084" max="14084" width="15.42578125" style="195" customWidth="1"/>
    <col min="14085" max="14085" width="18" style="195" customWidth="1"/>
    <col min="14086" max="14086" width="7.85546875" style="195" customWidth="1"/>
    <col min="14087" max="14087" width="7.42578125" style="195" customWidth="1"/>
    <col min="14088" max="14088" width="12.28515625" style="195" customWidth="1"/>
    <col min="14089" max="14089" width="13.5703125" style="195" customWidth="1"/>
    <col min="14090" max="14090" width="8.7109375" style="195" customWidth="1"/>
    <col min="14091" max="14091" width="12.5703125" style="195" customWidth="1"/>
    <col min="14092" max="14092" width="13" style="195" customWidth="1"/>
    <col min="14093" max="14093" width="13.28515625" style="195" customWidth="1"/>
    <col min="14094" max="14094" width="11.5703125" style="195" customWidth="1"/>
    <col min="14095" max="14095" width="19.5703125" style="195" customWidth="1"/>
    <col min="14096" max="14096" width="17.7109375" style="195" customWidth="1"/>
    <col min="14097" max="14097" width="15.28515625" style="195" customWidth="1"/>
    <col min="14098" max="14098" width="18.85546875" style="195" customWidth="1"/>
    <col min="14099" max="14102" width="15.7109375" style="195" customWidth="1"/>
    <col min="14103" max="14107" width="9.140625" style="195"/>
    <col min="14108" max="14108" width="28" style="195" customWidth="1"/>
    <col min="14109" max="14335" width="9.140625" style="195"/>
    <col min="14336" max="14336" width="4.42578125" style="195" customWidth="1"/>
    <col min="14337" max="14337" width="15.7109375" style="195" customWidth="1"/>
    <col min="14338" max="14338" width="19.42578125" style="195" customWidth="1"/>
    <col min="14339" max="14339" width="23.85546875" style="195" customWidth="1"/>
    <col min="14340" max="14340" width="15.42578125" style="195" customWidth="1"/>
    <col min="14341" max="14341" width="18" style="195" customWidth="1"/>
    <col min="14342" max="14342" width="7.85546875" style="195" customWidth="1"/>
    <col min="14343" max="14343" width="7.42578125" style="195" customWidth="1"/>
    <col min="14344" max="14344" width="12.28515625" style="195" customWidth="1"/>
    <col min="14345" max="14345" width="13.5703125" style="195" customWidth="1"/>
    <col min="14346" max="14346" width="8.7109375" style="195" customWidth="1"/>
    <col min="14347" max="14347" width="12.5703125" style="195" customWidth="1"/>
    <col min="14348" max="14348" width="13" style="195" customWidth="1"/>
    <col min="14349" max="14349" width="13.28515625" style="195" customWidth="1"/>
    <col min="14350" max="14350" width="11.5703125" style="195" customWidth="1"/>
    <col min="14351" max="14351" width="19.5703125" style="195" customWidth="1"/>
    <col min="14352" max="14352" width="17.7109375" style="195" customWidth="1"/>
    <col min="14353" max="14353" width="15.28515625" style="195" customWidth="1"/>
    <col min="14354" max="14354" width="18.85546875" style="195" customWidth="1"/>
    <col min="14355" max="14358" width="15.7109375" style="195" customWidth="1"/>
    <col min="14359" max="14363" width="9.140625" style="195"/>
    <col min="14364" max="14364" width="28" style="195" customWidth="1"/>
    <col min="14365" max="14591" width="9.140625" style="195"/>
    <col min="14592" max="14592" width="4.42578125" style="195" customWidth="1"/>
    <col min="14593" max="14593" width="15.7109375" style="195" customWidth="1"/>
    <col min="14594" max="14594" width="19.42578125" style="195" customWidth="1"/>
    <col min="14595" max="14595" width="23.85546875" style="195" customWidth="1"/>
    <col min="14596" max="14596" width="15.42578125" style="195" customWidth="1"/>
    <col min="14597" max="14597" width="18" style="195" customWidth="1"/>
    <col min="14598" max="14598" width="7.85546875" style="195" customWidth="1"/>
    <col min="14599" max="14599" width="7.42578125" style="195" customWidth="1"/>
    <col min="14600" max="14600" width="12.28515625" style="195" customWidth="1"/>
    <col min="14601" max="14601" width="13.5703125" style="195" customWidth="1"/>
    <col min="14602" max="14602" width="8.7109375" style="195" customWidth="1"/>
    <col min="14603" max="14603" width="12.5703125" style="195" customWidth="1"/>
    <col min="14604" max="14604" width="13" style="195" customWidth="1"/>
    <col min="14605" max="14605" width="13.28515625" style="195" customWidth="1"/>
    <col min="14606" max="14606" width="11.5703125" style="195" customWidth="1"/>
    <col min="14607" max="14607" width="19.5703125" style="195" customWidth="1"/>
    <col min="14608" max="14608" width="17.7109375" style="195" customWidth="1"/>
    <col min="14609" max="14609" width="15.28515625" style="195" customWidth="1"/>
    <col min="14610" max="14610" width="18.85546875" style="195" customWidth="1"/>
    <col min="14611" max="14614" width="15.7109375" style="195" customWidth="1"/>
    <col min="14615" max="14619" width="9.140625" style="195"/>
    <col min="14620" max="14620" width="28" style="195" customWidth="1"/>
    <col min="14621" max="14847" width="9.140625" style="195"/>
    <col min="14848" max="14848" width="4.42578125" style="195" customWidth="1"/>
    <col min="14849" max="14849" width="15.7109375" style="195" customWidth="1"/>
    <col min="14850" max="14850" width="19.42578125" style="195" customWidth="1"/>
    <col min="14851" max="14851" width="23.85546875" style="195" customWidth="1"/>
    <col min="14852" max="14852" width="15.42578125" style="195" customWidth="1"/>
    <col min="14853" max="14853" width="18" style="195" customWidth="1"/>
    <col min="14854" max="14854" width="7.85546875" style="195" customWidth="1"/>
    <col min="14855" max="14855" width="7.42578125" style="195" customWidth="1"/>
    <col min="14856" max="14856" width="12.28515625" style="195" customWidth="1"/>
    <col min="14857" max="14857" width="13.5703125" style="195" customWidth="1"/>
    <col min="14858" max="14858" width="8.7109375" style="195" customWidth="1"/>
    <col min="14859" max="14859" width="12.5703125" style="195" customWidth="1"/>
    <col min="14860" max="14860" width="13" style="195" customWidth="1"/>
    <col min="14861" max="14861" width="13.28515625" style="195" customWidth="1"/>
    <col min="14862" max="14862" width="11.5703125" style="195" customWidth="1"/>
    <col min="14863" max="14863" width="19.5703125" style="195" customWidth="1"/>
    <col min="14864" max="14864" width="17.7109375" style="195" customWidth="1"/>
    <col min="14865" max="14865" width="15.28515625" style="195" customWidth="1"/>
    <col min="14866" max="14866" width="18.85546875" style="195" customWidth="1"/>
    <col min="14867" max="14870" width="15.7109375" style="195" customWidth="1"/>
    <col min="14871" max="14875" width="9.140625" style="195"/>
    <col min="14876" max="14876" width="28" style="195" customWidth="1"/>
    <col min="14877" max="15103" width="9.140625" style="195"/>
    <col min="15104" max="15104" width="4.42578125" style="195" customWidth="1"/>
    <col min="15105" max="15105" width="15.7109375" style="195" customWidth="1"/>
    <col min="15106" max="15106" width="19.42578125" style="195" customWidth="1"/>
    <col min="15107" max="15107" width="23.85546875" style="195" customWidth="1"/>
    <col min="15108" max="15108" width="15.42578125" style="195" customWidth="1"/>
    <col min="15109" max="15109" width="18" style="195" customWidth="1"/>
    <col min="15110" max="15110" width="7.85546875" style="195" customWidth="1"/>
    <col min="15111" max="15111" width="7.42578125" style="195" customWidth="1"/>
    <col min="15112" max="15112" width="12.28515625" style="195" customWidth="1"/>
    <col min="15113" max="15113" width="13.5703125" style="195" customWidth="1"/>
    <col min="15114" max="15114" width="8.7109375" style="195" customWidth="1"/>
    <col min="15115" max="15115" width="12.5703125" style="195" customWidth="1"/>
    <col min="15116" max="15116" width="13" style="195" customWidth="1"/>
    <col min="15117" max="15117" width="13.28515625" style="195" customWidth="1"/>
    <col min="15118" max="15118" width="11.5703125" style="195" customWidth="1"/>
    <col min="15119" max="15119" width="19.5703125" style="195" customWidth="1"/>
    <col min="15120" max="15120" width="17.7109375" style="195" customWidth="1"/>
    <col min="15121" max="15121" width="15.28515625" style="195" customWidth="1"/>
    <col min="15122" max="15122" width="18.85546875" style="195" customWidth="1"/>
    <col min="15123" max="15126" width="15.7109375" style="195" customWidth="1"/>
    <col min="15127" max="15131" width="9.140625" style="195"/>
    <col min="15132" max="15132" width="28" style="195" customWidth="1"/>
    <col min="15133" max="15359" width="9.140625" style="195"/>
    <col min="15360" max="15360" width="4.42578125" style="195" customWidth="1"/>
    <col min="15361" max="15361" width="15.7109375" style="195" customWidth="1"/>
    <col min="15362" max="15362" width="19.42578125" style="195" customWidth="1"/>
    <col min="15363" max="15363" width="23.85546875" style="195" customWidth="1"/>
    <col min="15364" max="15364" width="15.42578125" style="195" customWidth="1"/>
    <col min="15365" max="15365" width="18" style="195" customWidth="1"/>
    <col min="15366" max="15366" width="7.85546875" style="195" customWidth="1"/>
    <col min="15367" max="15367" width="7.42578125" style="195" customWidth="1"/>
    <col min="15368" max="15368" width="12.28515625" style="195" customWidth="1"/>
    <col min="15369" max="15369" width="13.5703125" style="195" customWidth="1"/>
    <col min="15370" max="15370" width="8.7109375" style="195" customWidth="1"/>
    <col min="15371" max="15371" width="12.5703125" style="195" customWidth="1"/>
    <col min="15372" max="15372" width="13" style="195" customWidth="1"/>
    <col min="15373" max="15373" width="13.28515625" style="195" customWidth="1"/>
    <col min="15374" max="15374" width="11.5703125" style="195" customWidth="1"/>
    <col min="15375" max="15375" width="19.5703125" style="195" customWidth="1"/>
    <col min="15376" max="15376" width="17.7109375" style="195" customWidth="1"/>
    <col min="15377" max="15377" width="15.28515625" style="195" customWidth="1"/>
    <col min="15378" max="15378" width="18.85546875" style="195" customWidth="1"/>
    <col min="15379" max="15382" width="15.7109375" style="195" customWidth="1"/>
    <col min="15383" max="15387" width="9.140625" style="195"/>
    <col min="15388" max="15388" width="28" style="195" customWidth="1"/>
    <col min="15389" max="15615" width="9.140625" style="195"/>
    <col min="15616" max="15616" width="4.42578125" style="195" customWidth="1"/>
    <col min="15617" max="15617" width="15.7109375" style="195" customWidth="1"/>
    <col min="15618" max="15618" width="19.42578125" style="195" customWidth="1"/>
    <col min="15619" max="15619" width="23.85546875" style="195" customWidth="1"/>
    <col min="15620" max="15620" width="15.42578125" style="195" customWidth="1"/>
    <col min="15621" max="15621" width="18" style="195" customWidth="1"/>
    <col min="15622" max="15622" width="7.85546875" style="195" customWidth="1"/>
    <col min="15623" max="15623" width="7.42578125" style="195" customWidth="1"/>
    <col min="15624" max="15624" width="12.28515625" style="195" customWidth="1"/>
    <col min="15625" max="15625" width="13.5703125" style="195" customWidth="1"/>
    <col min="15626" max="15626" width="8.7109375" style="195" customWidth="1"/>
    <col min="15627" max="15627" width="12.5703125" style="195" customWidth="1"/>
    <col min="15628" max="15628" width="13" style="195" customWidth="1"/>
    <col min="15629" max="15629" width="13.28515625" style="195" customWidth="1"/>
    <col min="15630" max="15630" width="11.5703125" style="195" customWidth="1"/>
    <col min="15631" max="15631" width="19.5703125" style="195" customWidth="1"/>
    <col min="15632" max="15632" width="17.7109375" style="195" customWidth="1"/>
    <col min="15633" max="15633" width="15.28515625" style="195" customWidth="1"/>
    <col min="15634" max="15634" width="18.85546875" style="195" customWidth="1"/>
    <col min="15635" max="15638" width="15.7109375" style="195" customWidth="1"/>
    <col min="15639" max="15643" width="9.140625" style="195"/>
    <col min="15644" max="15644" width="28" style="195" customWidth="1"/>
    <col min="15645" max="15871" width="9.140625" style="195"/>
    <col min="15872" max="15872" width="4.42578125" style="195" customWidth="1"/>
    <col min="15873" max="15873" width="15.7109375" style="195" customWidth="1"/>
    <col min="15874" max="15874" width="19.42578125" style="195" customWidth="1"/>
    <col min="15875" max="15875" width="23.85546875" style="195" customWidth="1"/>
    <col min="15876" max="15876" width="15.42578125" style="195" customWidth="1"/>
    <col min="15877" max="15877" width="18" style="195" customWidth="1"/>
    <col min="15878" max="15878" width="7.85546875" style="195" customWidth="1"/>
    <col min="15879" max="15879" width="7.42578125" style="195" customWidth="1"/>
    <col min="15880" max="15880" width="12.28515625" style="195" customWidth="1"/>
    <col min="15881" max="15881" width="13.5703125" style="195" customWidth="1"/>
    <col min="15882" max="15882" width="8.7109375" style="195" customWidth="1"/>
    <col min="15883" max="15883" width="12.5703125" style="195" customWidth="1"/>
    <col min="15884" max="15884" width="13" style="195" customWidth="1"/>
    <col min="15885" max="15885" width="13.28515625" style="195" customWidth="1"/>
    <col min="15886" max="15886" width="11.5703125" style="195" customWidth="1"/>
    <col min="15887" max="15887" width="19.5703125" style="195" customWidth="1"/>
    <col min="15888" max="15888" width="17.7109375" style="195" customWidth="1"/>
    <col min="15889" max="15889" width="15.28515625" style="195" customWidth="1"/>
    <col min="15890" max="15890" width="18.85546875" style="195" customWidth="1"/>
    <col min="15891" max="15894" width="15.7109375" style="195" customWidth="1"/>
    <col min="15895" max="15899" width="9.140625" style="195"/>
    <col min="15900" max="15900" width="28" style="195" customWidth="1"/>
    <col min="15901" max="16127" width="9.140625" style="195"/>
    <col min="16128" max="16128" width="4.42578125" style="195" customWidth="1"/>
    <col min="16129" max="16129" width="15.7109375" style="195" customWidth="1"/>
    <col min="16130" max="16130" width="19.42578125" style="195" customWidth="1"/>
    <col min="16131" max="16131" width="23.85546875" style="195" customWidth="1"/>
    <col min="16132" max="16132" width="15.42578125" style="195" customWidth="1"/>
    <col min="16133" max="16133" width="18" style="195" customWidth="1"/>
    <col min="16134" max="16134" width="7.85546875" style="195" customWidth="1"/>
    <col min="16135" max="16135" width="7.42578125" style="195" customWidth="1"/>
    <col min="16136" max="16136" width="12.28515625" style="195" customWidth="1"/>
    <col min="16137" max="16137" width="13.5703125" style="195" customWidth="1"/>
    <col min="16138" max="16138" width="8.7109375" style="195" customWidth="1"/>
    <col min="16139" max="16139" width="12.5703125" style="195" customWidth="1"/>
    <col min="16140" max="16140" width="13" style="195" customWidth="1"/>
    <col min="16141" max="16141" width="13.28515625" style="195" customWidth="1"/>
    <col min="16142" max="16142" width="11.5703125" style="195" customWidth="1"/>
    <col min="16143" max="16143" width="19.5703125" style="195" customWidth="1"/>
    <col min="16144" max="16144" width="17.7109375" style="195" customWidth="1"/>
    <col min="16145" max="16145" width="15.28515625" style="195" customWidth="1"/>
    <col min="16146" max="16146" width="18.85546875" style="195" customWidth="1"/>
    <col min="16147" max="16150" width="15.7109375" style="195" customWidth="1"/>
    <col min="16151" max="16155" width="9.140625" style="195"/>
    <col min="16156" max="16156" width="28" style="195" customWidth="1"/>
    <col min="16157" max="16384" width="9.140625" style="195"/>
  </cols>
  <sheetData>
    <row r="4" spans="1:27" ht="8.25" customHeight="1"/>
    <row r="5" spans="1:27">
      <c r="A5" s="38" t="s">
        <v>1236</v>
      </c>
    </row>
    <row r="6" spans="1:27" ht="19.5" customHeight="1">
      <c r="A6" s="413" t="s">
        <v>1059</v>
      </c>
      <c r="B6" s="413"/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</row>
    <row r="7" spans="1:27" ht="20.25" customHeight="1">
      <c r="A7" s="405" t="s">
        <v>10</v>
      </c>
      <c r="B7" s="405" t="s">
        <v>1060</v>
      </c>
      <c r="C7" s="405" t="s">
        <v>1061</v>
      </c>
      <c r="D7" s="405" t="s">
        <v>1062</v>
      </c>
      <c r="E7" s="405" t="s">
        <v>1063</v>
      </c>
      <c r="F7" s="405" t="s">
        <v>1064</v>
      </c>
      <c r="G7" s="405" t="s">
        <v>1065</v>
      </c>
      <c r="H7" s="405" t="s">
        <v>1066</v>
      </c>
      <c r="I7" s="405" t="s">
        <v>1067</v>
      </c>
      <c r="J7" s="405" t="s">
        <v>1068</v>
      </c>
      <c r="K7" s="405" t="s">
        <v>1069</v>
      </c>
      <c r="L7" s="405" t="s">
        <v>1070</v>
      </c>
      <c r="M7" s="405" t="s">
        <v>1071</v>
      </c>
      <c r="N7" s="412" t="s">
        <v>1072</v>
      </c>
      <c r="O7" s="405" t="s">
        <v>1073</v>
      </c>
      <c r="P7" s="405" t="s">
        <v>1074</v>
      </c>
      <c r="Q7" s="405"/>
      <c r="R7" s="406" t="s">
        <v>1075</v>
      </c>
      <c r="S7" s="405" t="s">
        <v>1076</v>
      </c>
      <c r="T7" s="405"/>
      <c r="U7" s="407" t="s">
        <v>1077</v>
      </c>
      <c r="V7" s="407"/>
      <c r="W7" s="410" t="s">
        <v>1078</v>
      </c>
      <c r="X7" s="410"/>
      <c r="Y7" s="410"/>
      <c r="Z7" s="410"/>
      <c r="AA7" s="411" t="s">
        <v>1079</v>
      </c>
    </row>
    <row r="8" spans="1:27" ht="23.25" customHeight="1">
      <c r="A8" s="405"/>
      <c r="B8" s="405"/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12"/>
      <c r="O8" s="405"/>
      <c r="P8" s="405"/>
      <c r="Q8" s="405"/>
      <c r="R8" s="406"/>
      <c r="S8" s="405"/>
      <c r="T8" s="405"/>
      <c r="U8" s="407"/>
      <c r="V8" s="407"/>
      <c r="W8" s="410"/>
      <c r="X8" s="410"/>
      <c r="Y8" s="410"/>
      <c r="Z8" s="410"/>
      <c r="AA8" s="386"/>
    </row>
    <row r="9" spans="1:27" ht="35.25" customHeight="1">
      <c r="A9" s="405"/>
      <c r="B9" s="405"/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12"/>
      <c r="O9" s="405"/>
      <c r="P9" s="196" t="s">
        <v>1080</v>
      </c>
      <c r="Q9" s="196" t="s">
        <v>1081</v>
      </c>
      <c r="R9" s="406"/>
      <c r="S9" s="196" t="s">
        <v>1082</v>
      </c>
      <c r="T9" s="196" t="s">
        <v>1083</v>
      </c>
      <c r="U9" s="196" t="s">
        <v>1082</v>
      </c>
      <c r="V9" s="197" t="s">
        <v>1083</v>
      </c>
      <c r="W9" s="57" t="s">
        <v>1084</v>
      </c>
      <c r="X9" s="57" t="s">
        <v>1085</v>
      </c>
      <c r="Y9" s="57" t="s">
        <v>1086</v>
      </c>
      <c r="Z9" s="57" t="s">
        <v>1087</v>
      </c>
      <c r="AA9" s="412"/>
    </row>
    <row r="10" spans="1:27" s="38" customFormat="1" ht="21" customHeight="1">
      <c r="A10" s="408" t="s">
        <v>86</v>
      </c>
      <c r="B10" s="408"/>
      <c r="C10" s="408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198"/>
      <c r="X10" s="198"/>
      <c r="Y10" s="198"/>
      <c r="Z10" s="198"/>
      <c r="AA10" s="198"/>
    </row>
    <row r="11" spans="1:27" s="199" customFormat="1" ht="30.75" customHeight="1">
      <c r="A11" s="46">
        <v>1</v>
      </c>
      <c r="B11" s="46" t="s">
        <v>1088</v>
      </c>
      <c r="C11" s="46" t="s">
        <v>1089</v>
      </c>
      <c r="D11" s="46" t="s">
        <v>1090</v>
      </c>
      <c r="E11" s="46" t="s">
        <v>1091</v>
      </c>
      <c r="F11" s="46" t="s">
        <v>1092</v>
      </c>
      <c r="G11" s="46">
        <v>1968</v>
      </c>
      <c r="H11" s="46">
        <v>2016</v>
      </c>
      <c r="I11" s="228" t="s">
        <v>1093</v>
      </c>
      <c r="J11" s="46">
        <v>5</v>
      </c>
      <c r="K11" s="46">
        <v>650</v>
      </c>
      <c r="L11" s="212">
        <v>2080</v>
      </c>
      <c r="M11" s="46" t="s">
        <v>87</v>
      </c>
      <c r="N11" s="212">
        <v>233508</v>
      </c>
      <c r="O11" s="46" t="s">
        <v>1094</v>
      </c>
      <c r="P11" s="46"/>
      <c r="Q11" s="46"/>
      <c r="R11" s="285">
        <v>50800</v>
      </c>
      <c r="S11" s="229" t="s">
        <v>1548</v>
      </c>
      <c r="T11" s="229" t="s">
        <v>1549</v>
      </c>
      <c r="U11" s="229" t="s">
        <v>1548</v>
      </c>
      <c r="V11" s="229" t="s">
        <v>1549</v>
      </c>
      <c r="W11" s="44" t="s">
        <v>1095</v>
      </c>
      <c r="X11" s="44" t="s">
        <v>1095</v>
      </c>
      <c r="Y11" s="44" t="s">
        <v>1095</v>
      </c>
      <c r="Z11" s="44" t="s">
        <v>1095</v>
      </c>
      <c r="AA11" s="44" t="s">
        <v>88</v>
      </c>
    </row>
    <row r="12" spans="1:27" s="199" customFormat="1" ht="30.75" customHeight="1">
      <c r="A12" s="281">
        <v>2</v>
      </c>
      <c r="B12" s="281" t="s">
        <v>1088</v>
      </c>
      <c r="C12" s="281" t="s">
        <v>1537</v>
      </c>
      <c r="D12" s="281" t="s">
        <v>1534</v>
      </c>
      <c r="E12" s="281" t="s">
        <v>1535</v>
      </c>
      <c r="F12" s="281" t="s">
        <v>1092</v>
      </c>
      <c r="G12" s="281">
        <v>1984</v>
      </c>
      <c r="H12" s="281">
        <v>2024</v>
      </c>
      <c r="I12" s="282" t="s">
        <v>1536</v>
      </c>
      <c r="J12" s="281">
        <v>5</v>
      </c>
      <c r="K12" s="281">
        <v>622</v>
      </c>
      <c r="L12" s="283">
        <v>2300</v>
      </c>
      <c r="M12" s="281" t="s">
        <v>87</v>
      </c>
      <c r="N12" s="283">
        <v>700</v>
      </c>
      <c r="O12" s="46" t="s">
        <v>1094</v>
      </c>
      <c r="P12" s="281"/>
      <c r="Q12" s="281"/>
      <c r="R12" s="288">
        <v>175500</v>
      </c>
      <c r="S12" s="284" t="s">
        <v>1519</v>
      </c>
      <c r="T12" s="284" t="s">
        <v>1520</v>
      </c>
      <c r="U12" s="284" t="s">
        <v>1519</v>
      </c>
      <c r="V12" s="284" t="s">
        <v>1520</v>
      </c>
      <c r="W12" s="269" t="s">
        <v>1095</v>
      </c>
      <c r="X12" s="269" t="s">
        <v>1095</v>
      </c>
      <c r="Y12" s="269" t="s">
        <v>1095</v>
      </c>
      <c r="Z12" s="269" t="s">
        <v>1095</v>
      </c>
      <c r="AA12" s="269" t="s">
        <v>88</v>
      </c>
    </row>
    <row r="13" spans="1:27" s="38" customFormat="1" ht="21" customHeight="1">
      <c r="A13" s="409" t="s">
        <v>1099</v>
      </c>
      <c r="B13" s="409"/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09"/>
      <c r="O13" s="409"/>
      <c r="P13" s="409"/>
      <c r="Q13" s="409"/>
      <c r="R13" s="409"/>
      <c r="S13" s="409"/>
      <c r="T13" s="409"/>
      <c r="U13" s="409"/>
      <c r="V13" s="409"/>
      <c r="W13" s="200"/>
      <c r="X13" s="200"/>
      <c r="Y13" s="200"/>
      <c r="Z13" s="200"/>
      <c r="AA13" s="200"/>
    </row>
    <row r="14" spans="1:27" s="199" customFormat="1" ht="27.95" customHeight="1">
      <c r="A14" s="201">
        <v>1</v>
      </c>
      <c r="B14" s="276" t="s">
        <v>1100</v>
      </c>
      <c r="C14" s="276" t="s">
        <v>1101</v>
      </c>
      <c r="D14" s="276" t="s">
        <v>1102</v>
      </c>
      <c r="E14" s="276" t="s">
        <v>1103</v>
      </c>
      <c r="F14" s="201" t="s">
        <v>1104</v>
      </c>
      <c r="G14" s="276">
        <v>1995</v>
      </c>
      <c r="H14" s="276">
        <v>2018</v>
      </c>
      <c r="I14" s="201" t="s">
        <v>1105</v>
      </c>
      <c r="J14" s="201">
        <v>7</v>
      </c>
      <c r="K14" s="201">
        <v>860</v>
      </c>
      <c r="L14" s="202">
        <v>3500</v>
      </c>
      <c r="M14" s="201" t="s">
        <v>87</v>
      </c>
      <c r="N14" s="202"/>
      <c r="O14" s="201"/>
      <c r="P14" s="201"/>
      <c r="Q14" s="201"/>
      <c r="R14" s="286">
        <v>69100</v>
      </c>
      <c r="S14" s="57" t="s">
        <v>1503</v>
      </c>
      <c r="T14" s="57" t="s">
        <v>1504</v>
      </c>
      <c r="U14" s="57" t="s">
        <v>1503</v>
      </c>
      <c r="V14" s="57" t="s">
        <v>1504</v>
      </c>
      <c r="W14" s="43" t="s">
        <v>1095</v>
      </c>
      <c r="X14" s="43" t="s">
        <v>1095</v>
      </c>
      <c r="Y14" s="43" t="s">
        <v>1095</v>
      </c>
      <c r="Z14" s="203"/>
      <c r="AA14" s="43" t="s">
        <v>88</v>
      </c>
    </row>
    <row r="15" spans="1:27" s="199" customFormat="1" ht="27.95" customHeight="1">
      <c r="A15" s="201">
        <v>2</v>
      </c>
      <c r="B15" s="201" t="s">
        <v>1088</v>
      </c>
      <c r="C15" s="201" t="s">
        <v>1106</v>
      </c>
      <c r="D15" s="201" t="s">
        <v>1107</v>
      </c>
      <c r="E15" s="201" t="s">
        <v>1108</v>
      </c>
      <c r="F15" s="201" t="s">
        <v>1092</v>
      </c>
      <c r="G15" s="201">
        <v>1896</v>
      </c>
      <c r="H15" s="201">
        <v>2008</v>
      </c>
      <c r="I15" s="201" t="s">
        <v>1109</v>
      </c>
      <c r="J15" s="201">
        <v>5</v>
      </c>
      <c r="K15" s="201"/>
      <c r="L15" s="202">
        <v>1970</v>
      </c>
      <c r="M15" s="201" t="s">
        <v>87</v>
      </c>
      <c r="N15" s="202"/>
      <c r="O15" s="201"/>
      <c r="P15" s="201"/>
      <c r="Q15" s="201"/>
      <c r="R15" s="286">
        <v>12000</v>
      </c>
      <c r="S15" s="57" t="s">
        <v>1505</v>
      </c>
      <c r="T15" s="57" t="s">
        <v>1506</v>
      </c>
      <c r="U15" s="57" t="s">
        <v>1505</v>
      </c>
      <c r="V15" s="204" t="s">
        <v>1506</v>
      </c>
      <c r="W15" s="43" t="s">
        <v>1095</v>
      </c>
      <c r="X15" s="43" t="s">
        <v>1095</v>
      </c>
      <c r="Y15" s="43" t="s">
        <v>1095</v>
      </c>
      <c r="Z15" s="43"/>
      <c r="AA15" s="43" t="s">
        <v>88</v>
      </c>
    </row>
    <row r="16" spans="1:27" s="199" customFormat="1" ht="27.95" customHeight="1">
      <c r="A16" s="201">
        <v>3</v>
      </c>
      <c r="B16" s="201" t="s">
        <v>1110</v>
      </c>
      <c r="C16" s="201" t="s">
        <v>1111</v>
      </c>
      <c r="D16" s="201" t="s">
        <v>1112</v>
      </c>
      <c r="E16" s="201" t="s">
        <v>1113</v>
      </c>
      <c r="F16" s="201" t="s">
        <v>1114</v>
      </c>
      <c r="G16" s="201">
        <v>4000</v>
      </c>
      <c r="H16" s="201">
        <v>2008</v>
      </c>
      <c r="I16" s="201"/>
      <c r="J16" s="201">
        <v>2</v>
      </c>
      <c r="K16" s="201"/>
      <c r="L16" s="201"/>
      <c r="M16" s="201" t="s">
        <v>87</v>
      </c>
      <c r="N16" s="202"/>
      <c r="O16" s="201"/>
      <c r="P16" s="201"/>
      <c r="Q16" s="201"/>
      <c r="R16" s="286">
        <v>66500</v>
      </c>
      <c r="S16" s="57" t="s">
        <v>1507</v>
      </c>
      <c r="T16" s="57" t="s">
        <v>1508</v>
      </c>
      <c r="U16" s="57" t="s">
        <v>1507</v>
      </c>
      <c r="V16" s="204" t="s">
        <v>1508</v>
      </c>
      <c r="W16" s="43" t="s">
        <v>1095</v>
      </c>
      <c r="X16" s="43" t="s">
        <v>1095</v>
      </c>
      <c r="Y16" s="43" t="s">
        <v>1095</v>
      </c>
      <c r="Z16" s="203"/>
      <c r="AA16" s="43" t="s">
        <v>88</v>
      </c>
    </row>
    <row r="17" spans="1:27" s="199" customFormat="1" ht="27.95" customHeight="1">
      <c r="A17" s="201">
        <v>4</v>
      </c>
      <c r="B17" s="201" t="s">
        <v>1115</v>
      </c>
      <c r="C17" s="201" t="s">
        <v>1116</v>
      </c>
      <c r="D17" s="201" t="s">
        <v>1117</v>
      </c>
      <c r="E17" s="201" t="s">
        <v>1118</v>
      </c>
      <c r="F17" s="201" t="s">
        <v>1104</v>
      </c>
      <c r="G17" s="201">
        <v>9973</v>
      </c>
      <c r="H17" s="201">
        <v>1996</v>
      </c>
      <c r="I17" s="201"/>
      <c r="J17" s="201">
        <v>3</v>
      </c>
      <c r="K17" s="202">
        <v>10040</v>
      </c>
      <c r="L17" s="202">
        <v>18000</v>
      </c>
      <c r="M17" s="201" t="s">
        <v>87</v>
      </c>
      <c r="N17" s="202"/>
      <c r="O17" s="201"/>
      <c r="P17" s="201"/>
      <c r="Q17" s="201"/>
      <c r="R17" s="286"/>
      <c r="S17" s="57" t="s">
        <v>1509</v>
      </c>
      <c r="T17" s="57" t="s">
        <v>1510</v>
      </c>
      <c r="U17" s="201" t="s">
        <v>48</v>
      </c>
      <c r="V17" s="178" t="s">
        <v>48</v>
      </c>
      <c r="W17" s="43" t="s">
        <v>1095</v>
      </c>
      <c r="X17" s="43" t="s">
        <v>1095</v>
      </c>
      <c r="Y17" s="203"/>
      <c r="Z17" s="203"/>
      <c r="AA17" s="43" t="s">
        <v>88</v>
      </c>
    </row>
    <row r="18" spans="1:27" s="199" customFormat="1" ht="27.95" customHeight="1">
      <c r="A18" s="201">
        <v>5</v>
      </c>
      <c r="B18" s="201" t="s">
        <v>1119</v>
      </c>
      <c r="C18" s="201" t="s">
        <v>1120</v>
      </c>
      <c r="D18" s="201" t="s">
        <v>1121</v>
      </c>
      <c r="E18" s="201" t="s">
        <v>1122</v>
      </c>
      <c r="F18" s="201" t="s">
        <v>1092</v>
      </c>
      <c r="G18" s="201">
        <v>1900</v>
      </c>
      <c r="H18" s="201">
        <v>2005</v>
      </c>
      <c r="I18" s="201"/>
      <c r="J18" s="201">
        <v>4</v>
      </c>
      <c r="K18" s="201"/>
      <c r="L18" s="201"/>
      <c r="M18" s="201" t="s">
        <v>87</v>
      </c>
      <c r="N18" s="202"/>
      <c r="O18" s="201"/>
      <c r="P18" s="201"/>
      <c r="Q18" s="201"/>
      <c r="R18" s="286">
        <v>6800</v>
      </c>
      <c r="S18" s="57" t="s">
        <v>1511</v>
      </c>
      <c r="T18" s="57" t="s">
        <v>1512</v>
      </c>
      <c r="U18" s="57" t="s">
        <v>1511</v>
      </c>
      <c r="V18" s="204" t="s">
        <v>1512</v>
      </c>
      <c r="W18" s="43" t="s">
        <v>1095</v>
      </c>
      <c r="X18" s="43" t="s">
        <v>1095</v>
      </c>
      <c r="Y18" s="43" t="s">
        <v>1095</v>
      </c>
      <c r="Z18" s="203"/>
      <c r="AA18" s="43" t="s">
        <v>88</v>
      </c>
    </row>
    <row r="19" spans="1:27" s="199" customFormat="1" ht="27.95" customHeight="1">
      <c r="A19" s="201">
        <v>6</v>
      </c>
      <c r="B19" s="201" t="s">
        <v>1123</v>
      </c>
      <c r="C19" s="201" t="s">
        <v>1124</v>
      </c>
      <c r="D19" s="201">
        <v>621793</v>
      </c>
      <c r="E19" s="201" t="s">
        <v>1125</v>
      </c>
      <c r="F19" s="201" t="s">
        <v>1114</v>
      </c>
      <c r="G19" s="201" t="s">
        <v>48</v>
      </c>
      <c r="H19" s="201">
        <v>1988</v>
      </c>
      <c r="I19" s="201"/>
      <c r="J19" s="201">
        <v>2</v>
      </c>
      <c r="K19" s="201"/>
      <c r="L19" s="201"/>
      <c r="M19" s="201" t="s">
        <v>87</v>
      </c>
      <c r="N19" s="201"/>
      <c r="O19" s="201"/>
      <c r="P19" s="201"/>
      <c r="Q19" s="201"/>
      <c r="R19" s="286"/>
      <c r="S19" s="57" t="s">
        <v>1513</v>
      </c>
      <c r="T19" s="57" t="s">
        <v>1514</v>
      </c>
      <c r="U19" s="201" t="s">
        <v>48</v>
      </c>
      <c r="V19" s="178" t="s">
        <v>48</v>
      </c>
      <c r="W19" s="43" t="s">
        <v>1095</v>
      </c>
      <c r="X19" s="43" t="s">
        <v>1095</v>
      </c>
      <c r="Y19" s="203"/>
      <c r="Z19" s="203"/>
      <c r="AA19" s="43" t="s">
        <v>88</v>
      </c>
    </row>
    <row r="20" spans="1:27" s="199" customFormat="1" ht="28.5" customHeight="1">
      <c r="A20" s="201">
        <v>7</v>
      </c>
      <c r="B20" s="201" t="s">
        <v>1126</v>
      </c>
      <c r="C20" s="201"/>
      <c r="D20" s="201"/>
      <c r="E20" s="201" t="s">
        <v>1127</v>
      </c>
      <c r="F20" s="201" t="s">
        <v>1128</v>
      </c>
      <c r="G20" s="201" t="s">
        <v>48</v>
      </c>
      <c r="H20" s="201">
        <v>1995</v>
      </c>
      <c r="I20" s="201"/>
      <c r="J20" s="201"/>
      <c r="K20" s="201">
        <v>590</v>
      </c>
      <c r="L20" s="201"/>
      <c r="M20" s="201" t="s">
        <v>87</v>
      </c>
      <c r="N20" s="201"/>
      <c r="O20" s="201"/>
      <c r="P20" s="201"/>
      <c r="Q20" s="201"/>
      <c r="R20" s="286"/>
      <c r="S20" s="57" t="s">
        <v>1513</v>
      </c>
      <c r="T20" s="57" t="s">
        <v>1514</v>
      </c>
      <c r="U20" s="201" t="s">
        <v>48</v>
      </c>
      <c r="V20" s="178" t="s">
        <v>48</v>
      </c>
      <c r="W20" s="43" t="s">
        <v>1095</v>
      </c>
      <c r="X20" s="203"/>
      <c r="Y20" s="203"/>
      <c r="Z20" s="203"/>
      <c r="AA20" s="43" t="s">
        <v>88</v>
      </c>
    </row>
    <row r="21" spans="1:27" s="199" customFormat="1" ht="27.95" customHeight="1">
      <c r="A21" s="201">
        <v>8</v>
      </c>
      <c r="B21" s="201" t="s">
        <v>1129</v>
      </c>
      <c r="C21" s="201" t="s">
        <v>1130</v>
      </c>
      <c r="D21" s="201" t="s">
        <v>1131</v>
      </c>
      <c r="E21" s="201" t="s">
        <v>1132</v>
      </c>
      <c r="F21" s="201" t="s">
        <v>1133</v>
      </c>
      <c r="G21" s="201" t="s">
        <v>48</v>
      </c>
      <c r="H21" s="201">
        <v>1994</v>
      </c>
      <c r="I21" s="201" t="s">
        <v>1134</v>
      </c>
      <c r="J21" s="201"/>
      <c r="K21" s="201">
        <v>500</v>
      </c>
      <c r="L21" s="201">
        <v>650</v>
      </c>
      <c r="M21" s="201" t="s">
        <v>87</v>
      </c>
      <c r="N21" s="201"/>
      <c r="O21" s="201"/>
      <c r="P21" s="201"/>
      <c r="Q21" s="201"/>
      <c r="R21" s="286"/>
      <c r="S21" s="57" t="s">
        <v>1515</v>
      </c>
      <c r="T21" s="57" t="s">
        <v>1516</v>
      </c>
      <c r="U21" s="201" t="s">
        <v>48</v>
      </c>
      <c r="V21" s="178" t="s">
        <v>48</v>
      </c>
      <c r="W21" s="43" t="s">
        <v>1095</v>
      </c>
      <c r="X21" s="203"/>
      <c r="Y21" s="203"/>
      <c r="Z21" s="203"/>
      <c r="AA21" s="43" t="s">
        <v>88</v>
      </c>
    </row>
    <row r="22" spans="1:27" s="199" customFormat="1" ht="27.95" customHeight="1">
      <c r="A22" s="201">
        <v>9</v>
      </c>
      <c r="B22" s="201" t="s">
        <v>1135</v>
      </c>
      <c r="C22" s="201"/>
      <c r="D22" s="201" t="s">
        <v>1136</v>
      </c>
      <c r="E22" s="201" t="s">
        <v>1137</v>
      </c>
      <c r="F22" s="201" t="s">
        <v>1138</v>
      </c>
      <c r="G22" s="201" t="s">
        <v>48</v>
      </c>
      <c r="H22" s="201">
        <v>2006</v>
      </c>
      <c r="I22" s="201"/>
      <c r="J22" s="201">
        <v>1</v>
      </c>
      <c r="K22" s="201"/>
      <c r="L22" s="201"/>
      <c r="M22" s="201" t="s">
        <v>87</v>
      </c>
      <c r="N22" s="201"/>
      <c r="O22" s="201"/>
      <c r="P22" s="201"/>
      <c r="Q22" s="201"/>
      <c r="R22" s="286">
        <v>42000</v>
      </c>
      <c r="S22" s="57" t="s">
        <v>1517</v>
      </c>
      <c r="T22" s="57" t="s">
        <v>1518</v>
      </c>
      <c r="U22" s="57" t="s">
        <v>1517</v>
      </c>
      <c r="V22" s="204" t="s">
        <v>1518</v>
      </c>
      <c r="W22" s="43" t="s">
        <v>1095</v>
      </c>
      <c r="X22" s="43" t="s">
        <v>1095</v>
      </c>
      <c r="Y22" s="43" t="s">
        <v>1095</v>
      </c>
      <c r="Z22" s="203"/>
      <c r="AA22" s="43" t="s">
        <v>88</v>
      </c>
    </row>
    <row r="23" spans="1:27" s="199" customFormat="1" ht="27.95" customHeight="1">
      <c r="A23" s="201">
        <v>10</v>
      </c>
      <c r="B23" s="201" t="s">
        <v>1139</v>
      </c>
      <c r="C23" s="201" t="s">
        <v>1140</v>
      </c>
      <c r="D23" s="201" t="s">
        <v>1141</v>
      </c>
      <c r="E23" s="201" t="s">
        <v>1142</v>
      </c>
      <c r="F23" s="201" t="s">
        <v>1092</v>
      </c>
      <c r="G23" s="201">
        <v>1991</v>
      </c>
      <c r="H23" s="201">
        <v>2007</v>
      </c>
      <c r="I23" s="201" t="s">
        <v>1143</v>
      </c>
      <c r="J23" s="201">
        <v>5</v>
      </c>
      <c r="K23" s="201">
        <v>499</v>
      </c>
      <c r="L23" s="201"/>
      <c r="M23" s="201" t="s">
        <v>87</v>
      </c>
      <c r="N23" s="202"/>
      <c r="O23" s="201"/>
      <c r="P23" s="201"/>
      <c r="Q23" s="201"/>
      <c r="R23" s="286">
        <v>14200</v>
      </c>
      <c r="S23" s="57" t="s">
        <v>1234</v>
      </c>
      <c r="T23" s="57" t="s">
        <v>1340</v>
      </c>
      <c r="U23" s="57" t="s">
        <v>1234</v>
      </c>
      <c r="V23" s="57" t="s">
        <v>1340</v>
      </c>
      <c r="W23" s="43" t="s">
        <v>1095</v>
      </c>
      <c r="X23" s="43" t="s">
        <v>1095</v>
      </c>
      <c r="Y23" s="43" t="s">
        <v>1095</v>
      </c>
      <c r="Z23" s="43" t="s">
        <v>1095</v>
      </c>
      <c r="AA23" s="43" t="s">
        <v>88</v>
      </c>
    </row>
    <row r="24" spans="1:27" s="199" customFormat="1" ht="27.95" customHeight="1">
      <c r="A24" s="201">
        <v>11</v>
      </c>
      <c r="B24" s="201" t="s">
        <v>1144</v>
      </c>
      <c r="C24" s="201" t="s">
        <v>1145</v>
      </c>
      <c r="D24" s="201" t="s">
        <v>1146</v>
      </c>
      <c r="E24" s="201" t="s">
        <v>1147</v>
      </c>
      <c r="F24" s="201" t="s">
        <v>1114</v>
      </c>
      <c r="G24" s="201">
        <v>4525</v>
      </c>
      <c r="H24" s="201">
        <v>2016</v>
      </c>
      <c r="I24" s="201" t="s">
        <v>1148</v>
      </c>
      <c r="J24" s="201">
        <v>2</v>
      </c>
      <c r="K24" s="202">
        <v>1825</v>
      </c>
      <c r="L24" s="202">
        <v>6500</v>
      </c>
      <c r="M24" s="201" t="s">
        <v>87</v>
      </c>
      <c r="N24" s="202"/>
      <c r="O24" s="201"/>
      <c r="P24" s="201"/>
      <c r="Q24" s="201"/>
      <c r="R24" s="286">
        <v>210500</v>
      </c>
      <c r="S24" s="57" t="s">
        <v>1519</v>
      </c>
      <c r="T24" s="57" t="s">
        <v>1520</v>
      </c>
      <c r="U24" s="57" t="s">
        <v>1519</v>
      </c>
      <c r="V24" s="204" t="s">
        <v>1520</v>
      </c>
      <c r="W24" s="43" t="s">
        <v>1095</v>
      </c>
      <c r="X24" s="43" t="s">
        <v>1095</v>
      </c>
      <c r="Y24" s="43" t="s">
        <v>1095</v>
      </c>
      <c r="Z24" s="203"/>
      <c r="AA24" s="43" t="s">
        <v>88</v>
      </c>
    </row>
    <row r="25" spans="1:27" s="199" customFormat="1" ht="27.95" customHeight="1">
      <c r="A25" s="201">
        <v>12</v>
      </c>
      <c r="B25" s="178" t="s">
        <v>1149</v>
      </c>
      <c r="C25" s="178" t="s">
        <v>1150</v>
      </c>
      <c r="D25" s="178" t="s">
        <v>1151</v>
      </c>
      <c r="E25" s="178" t="s">
        <v>1152</v>
      </c>
      <c r="F25" s="178" t="s">
        <v>1104</v>
      </c>
      <c r="G25" s="178">
        <v>2299</v>
      </c>
      <c r="H25" s="178">
        <v>2012</v>
      </c>
      <c r="I25" s="178" t="s">
        <v>1153</v>
      </c>
      <c r="J25" s="178">
        <v>6</v>
      </c>
      <c r="K25" s="178">
        <v>711</v>
      </c>
      <c r="L25" s="226">
        <v>3500</v>
      </c>
      <c r="M25" s="178" t="s">
        <v>87</v>
      </c>
      <c r="N25" s="226"/>
      <c r="O25" s="178"/>
      <c r="P25" s="178"/>
      <c r="Q25" s="178"/>
      <c r="R25" s="287"/>
      <c r="S25" s="204" t="s">
        <v>1521</v>
      </c>
      <c r="T25" s="204" t="s">
        <v>1522</v>
      </c>
      <c r="U25" s="201" t="s">
        <v>48</v>
      </c>
      <c r="V25" s="178" t="s">
        <v>48</v>
      </c>
      <c r="W25" s="43" t="s">
        <v>1095</v>
      </c>
      <c r="X25" s="43" t="s">
        <v>1095</v>
      </c>
      <c r="Y25" s="43"/>
      <c r="Z25" s="203"/>
      <c r="AA25" s="43" t="s">
        <v>88</v>
      </c>
    </row>
    <row r="26" spans="1:27" s="199" customFormat="1" ht="27.95" customHeight="1">
      <c r="A26" s="201">
        <v>13</v>
      </c>
      <c r="B26" s="178" t="s">
        <v>1154</v>
      </c>
      <c r="C26" s="178" t="s">
        <v>1155</v>
      </c>
      <c r="D26" s="178" t="s">
        <v>1156</v>
      </c>
      <c r="E26" s="178" t="s">
        <v>1157</v>
      </c>
      <c r="F26" s="178" t="s">
        <v>1092</v>
      </c>
      <c r="G26" s="178">
        <v>999</v>
      </c>
      <c r="H26" s="178">
        <v>2020</v>
      </c>
      <c r="I26" s="178" t="s">
        <v>1158</v>
      </c>
      <c r="J26" s="178">
        <v>5</v>
      </c>
      <c r="K26" s="178">
        <v>467</v>
      </c>
      <c r="L26" s="226">
        <v>1758</v>
      </c>
      <c r="M26" s="178" t="s">
        <v>87</v>
      </c>
      <c r="N26" s="226"/>
      <c r="O26" s="178"/>
      <c r="P26" s="178"/>
      <c r="Q26" s="178"/>
      <c r="R26" s="287">
        <v>50600</v>
      </c>
      <c r="S26" s="204" t="s">
        <v>1523</v>
      </c>
      <c r="T26" s="204" t="s">
        <v>1524</v>
      </c>
      <c r="U26" s="204" t="s">
        <v>1523</v>
      </c>
      <c r="V26" s="204" t="s">
        <v>1524</v>
      </c>
      <c r="W26" s="43" t="s">
        <v>1095</v>
      </c>
      <c r="X26" s="43" t="s">
        <v>1095</v>
      </c>
      <c r="Y26" s="43" t="s">
        <v>1095</v>
      </c>
      <c r="Z26" s="43" t="s">
        <v>1095</v>
      </c>
      <c r="AA26" s="43" t="s">
        <v>88</v>
      </c>
    </row>
    <row r="27" spans="1:27" s="199" customFormat="1" ht="27.95" customHeight="1">
      <c r="A27" s="201">
        <v>14</v>
      </c>
      <c r="B27" s="178" t="s">
        <v>1159</v>
      </c>
      <c r="C27" s="178" t="s">
        <v>1160</v>
      </c>
      <c r="D27" s="178" t="s">
        <v>1161</v>
      </c>
      <c r="E27" s="178" t="s">
        <v>1162</v>
      </c>
      <c r="F27" s="178" t="s">
        <v>1104</v>
      </c>
      <c r="G27" s="178">
        <v>1248</v>
      </c>
      <c r="H27" s="178">
        <v>2015</v>
      </c>
      <c r="I27" s="178" t="s">
        <v>1163</v>
      </c>
      <c r="J27" s="178">
        <v>2</v>
      </c>
      <c r="K27" s="178">
        <v>1035</v>
      </c>
      <c r="L27" s="226">
        <v>2420</v>
      </c>
      <c r="M27" s="178" t="s">
        <v>87</v>
      </c>
      <c r="N27" s="226"/>
      <c r="O27" s="178"/>
      <c r="P27" s="178"/>
      <c r="Q27" s="178"/>
      <c r="R27" s="287"/>
      <c r="S27" s="204" t="s">
        <v>1525</v>
      </c>
      <c r="T27" s="204" t="s">
        <v>1526</v>
      </c>
      <c r="U27" s="204"/>
      <c r="V27" s="204"/>
      <c r="W27" s="43" t="s">
        <v>1095</v>
      </c>
      <c r="X27" s="43" t="s">
        <v>1095</v>
      </c>
      <c r="Y27" s="43"/>
      <c r="Z27" s="43"/>
      <c r="AA27" s="43" t="s">
        <v>88</v>
      </c>
    </row>
    <row r="28" spans="1:27" s="199" customFormat="1" ht="27.95" customHeight="1">
      <c r="A28" s="201">
        <v>15</v>
      </c>
      <c r="B28" s="178" t="s">
        <v>1154</v>
      </c>
      <c r="C28" s="178" t="s">
        <v>1164</v>
      </c>
      <c r="D28" s="178" t="s">
        <v>1165</v>
      </c>
      <c r="E28" s="178" t="s">
        <v>1166</v>
      </c>
      <c r="F28" s="178" t="s">
        <v>1092</v>
      </c>
      <c r="G28" s="178">
        <v>999</v>
      </c>
      <c r="H28" s="178">
        <v>2018</v>
      </c>
      <c r="I28" s="178" t="s">
        <v>1167</v>
      </c>
      <c r="J28" s="178">
        <v>5</v>
      </c>
      <c r="K28" s="178">
        <v>478</v>
      </c>
      <c r="L28" s="226">
        <v>1487</v>
      </c>
      <c r="M28" s="178" t="s">
        <v>87</v>
      </c>
      <c r="N28" s="226"/>
      <c r="O28" s="178"/>
      <c r="P28" s="178"/>
      <c r="Q28" s="178"/>
      <c r="R28" s="287">
        <v>24100</v>
      </c>
      <c r="S28" s="204" t="s">
        <v>1527</v>
      </c>
      <c r="T28" s="204" t="s">
        <v>1528</v>
      </c>
      <c r="U28" s="277" t="s">
        <v>1527</v>
      </c>
      <c r="V28" s="277" t="s">
        <v>1528</v>
      </c>
      <c r="W28" s="43" t="s">
        <v>1095</v>
      </c>
      <c r="X28" s="43" t="s">
        <v>1095</v>
      </c>
      <c r="Y28" s="43" t="s">
        <v>1095</v>
      </c>
      <c r="Z28" s="43" t="s">
        <v>1095</v>
      </c>
      <c r="AA28" s="43" t="s">
        <v>88</v>
      </c>
    </row>
    <row r="29" spans="1:27" s="199" customFormat="1" ht="27.95" customHeight="1">
      <c r="A29" s="201">
        <v>16</v>
      </c>
      <c r="B29" s="178" t="s">
        <v>1168</v>
      </c>
      <c r="C29" s="178" t="s">
        <v>1169</v>
      </c>
      <c r="D29" s="178" t="s">
        <v>1170</v>
      </c>
      <c r="E29" s="178" t="s">
        <v>1171</v>
      </c>
      <c r="F29" s="178" t="s">
        <v>1172</v>
      </c>
      <c r="G29" s="178"/>
      <c r="H29" s="178">
        <v>2013</v>
      </c>
      <c r="I29" s="178" t="s">
        <v>1173</v>
      </c>
      <c r="J29" s="178"/>
      <c r="K29" s="178"/>
      <c r="L29" s="226">
        <v>1300</v>
      </c>
      <c r="M29" s="178" t="s">
        <v>87</v>
      </c>
      <c r="N29" s="226"/>
      <c r="O29" s="178"/>
      <c r="P29" s="178"/>
      <c r="Q29" s="178"/>
      <c r="R29" s="287"/>
      <c r="S29" s="204" t="s">
        <v>1529</v>
      </c>
      <c r="T29" s="204" t="s">
        <v>1530</v>
      </c>
      <c r="U29" s="278"/>
      <c r="V29" s="278"/>
      <c r="W29" s="279" t="s">
        <v>1095</v>
      </c>
      <c r="X29" s="43"/>
      <c r="Y29" s="43"/>
      <c r="Z29" s="43"/>
      <c r="AA29" s="43" t="s">
        <v>88</v>
      </c>
    </row>
    <row r="30" spans="1:27" s="199" customFormat="1" ht="27.95" customHeight="1">
      <c r="A30" s="201">
        <v>17</v>
      </c>
      <c r="B30" s="178" t="s">
        <v>1174</v>
      </c>
      <c r="C30" s="178" t="s">
        <v>1175</v>
      </c>
      <c r="D30" s="178" t="s">
        <v>1176</v>
      </c>
      <c r="E30" s="178" t="s">
        <v>1177</v>
      </c>
      <c r="F30" s="178" t="s">
        <v>1114</v>
      </c>
      <c r="G30" s="178">
        <v>2887</v>
      </c>
      <c r="H30" s="178">
        <v>2023</v>
      </c>
      <c r="I30" s="178" t="s">
        <v>1178</v>
      </c>
      <c r="J30" s="178">
        <v>1</v>
      </c>
      <c r="K30" s="178"/>
      <c r="L30" s="226">
        <v>5200</v>
      </c>
      <c r="M30" s="178" t="s">
        <v>87</v>
      </c>
      <c r="N30" s="226"/>
      <c r="O30" s="178"/>
      <c r="P30" s="178"/>
      <c r="Q30" s="178"/>
      <c r="R30" s="287">
        <v>179500</v>
      </c>
      <c r="S30" s="204" t="s">
        <v>1531</v>
      </c>
      <c r="T30" s="204" t="s">
        <v>1532</v>
      </c>
      <c r="U30" s="280" t="s">
        <v>1531</v>
      </c>
      <c r="V30" s="280" t="s">
        <v>1532</v>
      </c>
      <c r="W30" s="43" t="s">
        <v>1095</v>
      </c>
      <c r="X30" s="43" t="s">
        <v>1095</v>
      </c>
      <c r="Y30" s="43" t="s">
        <v>1095</v>
      </c>
      <c r="Z30" s="43"/>
      <c r="AA30" s="43" t="s">
        <v>88</v>
      </c>
    </row>
    <row r="31" spans="1:27" s="199" customFormat="1" ht="27.95" customHeight="1">
      <c r="A31" s="178">
        <v>18</v>
      </c>
      <c r="B31" s="178" t="s">
        <v>1115</v>
      </c>
      <c r="C31" s="178" t="s">
        <v>1179</v>
      </c>
      <c r="D31" s="178" t="s">
        <v>1180</v>
      </c>
      <c r="E31" s="178" t="s">
        <v>1502</v>
      </c>
      <c r="F31" s="178" t="s">
        <v>1104</v>
      </c>
      <c r="G31" s="178">
        <v>10518</v>
      </c>
      <c r="H31" s="178">
        <v>2010</v>
      </c>
      <c r="I31" s="178" t="s">
        <v>1181</v>
      </c>
      <c r="J31" s="178">
        <v>2</v>
      </c>
      <c r="K31" s="178">
        <v>9450</v>
      </c>
      <c r="L31" s="226">
        <v>18000</v>
      </c>
      <c r="M31" s="178" t="s">
        <v>87</v>
      </c>
      <c r="N31" s="226"/>
      <c r="O31" s="178"/>
      <c r="P31" s="178"/>
      <c r="Q31" s="178"/>
      <c r="R31" s="287"/>
      <c r="S31" s="204" t="s">
        <v>1533</v>
      </c>
      <c r="T31" s="204" t="s">
        <v>1350</v>
      </c>
      <c r="U31" s="280"/>
      <c r="V31" s="280"/>
      <c r="W31" s="43" t="s">
        <v>1095</v>
      </c>
      <c r="X31" s="43" t="s">
        <v>1095</v>
      </c>
      <c r="Y31" s="43"/>
      <c r="Z31" s="43"/>
      <c r="AA31" s="43" t="s">
        <v>88</v>
      </c>
    </row>
    <row r="32" spans="1:27" s="199" customFormat="1" ht="27.95" customHeight="1">
      <c r="A32" s="178">
        <v>19</v>
      </c>
      <c r="B32" s="178" t="s">
        <v>1572</v>
      </c>
      <c r="C32" s="178" t="s">
        <v>1573</v>
      </c>
      <c r="D32" s="178" t="s">
        <v>1574</v>
      </c>
      <c r="E32" s="178" t="s">
        <v>1575</v>
      </c>
      <c r="F32" s="178" t="s">
        <v>1092</v>
      </c>
      <c r="G32" s="178">
        <v>1499</v>
      </c>
      <c r="H32" s="178">
        <v>2019</v>
      </c>
      <c r="I32" s="178" t="s">
        <v>1578</v>
      </c>
      <c r="J32" s="178">
        <v>5</v>
      </c>
      <c r="K32" s="178"/>
      <c r="L32" s="226">
        <v>2090</v>
      </c>
      <c r="M32" s="178" t="s">
        <v>87</v>
      </c>
      <c r="N32" s="226">
        <v>129517</v>
      </c>
      <c r="O32" s="178"/>
      <c r="P32" s="178"/>
      <c r="Q32" s="178"/>
      <c r="R32" s="287">
        <v>63500</v>
      </c>
      <c r="S32" s="204" t="s">
        <v>1576</v>
      </c>
      <c r="T32" s="204" t="s">
        <v>1577</v>
      </c>
      <c r="U32" s="204" t="s">
        <v>1576</v>
      </c>
      <c r="V32" s="204" t="s">
        <v>1577</v>
      </c>
      <c r="W32" s="43" t="s">
        <v>1095</v>
      </c>
      <c r="X32" s="43" t="s">
        <v>1095</v>
      </c>
      <c r="Y32" s="43" t="s">
        <v>1095</v>
      </c>
      <c r="Z32" s="43" t="s">
        <v>1095</v>
      </c>
      <c r="AA32" s="43" t="s">
        <v>88</v>
      </c>
    </row>
    <row r="33" spans="1:27" s="38" customFormat="1" ht="21" customHeight="1">
      <c r="A33" s="404" t="s">
        <v>1182</v>
      </c>
      <c r="B33" s="404"/>
      <c r="C33" s="404"/>
      <c r="D33" s="404"/>
      <c r="E33" s="404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205"/>
      <c r="X33" s="205"/>
      <c r="Y33" s="205"/>
      <c r="Z33" s="205"/>
      <c r="AA33" s="205"/>
    </row>
    <row r="34" spans="1:27" s="199" customFormat="1" ht="46.5" customHeight="1">
      <c r="A34" s="201">
        <v>1</v>
      </c>
      <c r="B34" s="201" t="s">
        <v>1183</v>
      </c>
      <c r="C34" s="201" t="s">
        <v>1184</v>
      </c>
      <c r="D34" s="201" t="s">
        <v>1185</v>
      </c>
      <c r="E34" s="201" t="s">
        <v>1186</v>
      </c>
      <c r="F34" s="201" t="s">
        <v>1092</v>
      </c>
      <c r="G34" s="201" t="s">
        <v>1187</v>
      </c>
      <c r="H34" s="201">
        <v>2005</v>
      </c>
      <c r="I34" s="201" t="s">
        <v>1188</v>
      </c>
      <c r="J34" s="201">
        <v>5</v>
      </c>
      <c r="K34" s="201">
        <v>465</v>
      </c>
      <c r="L34" s="202">
        <v>1455</v>
      </c>
      <c r="M34" s="201" t="s">
        <v>87</v>
      </c>
      <c r="N34" s="357">
        <v>143302</v>
      </c>
      <c r="O34" s="201" t="s">
        <v>1189</v>
      </c>
      <c r="P34" s="201" t="s">
        <v>1190</v>
      </c>
      <c r="Q34" s="206" t="s">
        <v>1191</v>
      </c>
      <c r="R34" s="286">
        <v>6100</v>
      </c>
      <c r="S34" s="57" t="s">
        <v>1359</v>
      </c>
      <c r="T34" s="57" t="s">
        <v>1360</v>
      </c>
      <c r="U34" s="57" t="s">
        <v>1359</v>
      </c>
      <c r="V34" s="204" t="s">
        <v>1360</v>
      </c>
      <c r="W34" s="43" t="s">
        <v>1095</v>
      </c>
      <c r="X34" s="43" t="s">
        <v>1095</v>
      </c>
      <c r="Y34" s="43" t="s">
        <v>1095</v>
      </c>
      <c r="Z34" s="203"/>
      <c r="AA34" s="43" t="s">
        <v>88</v>
      </c>
    </row>
    <row r="35" spans="1:27" s="199" customFormat="1" ht="30.75" customHeight="1">
      <c r="A35" s="46">
        <v>2</v>
      </c>
      <c r="B35" s="46" t="s">
        <v>1088</v>
      </c>
      <c r="C35" s="46" t="s">
        <v>1096</v>
      </c>
      <c r="D35" s="46" t="s">
        <v>1097</v>
      </c>
      <c r="E35" s="46" t="s">
        <v>1098</v>
      </c>
      <c r="F35" s="46" t="s">
        <v>1092</v>
      </c>
      <c r="G35" s="46">
        <v>1197</v>
      </c>
      <c r="H35" s="46">
        <v>2016</v>
      </c>
      <c r="I35" s="228" t="s">
        <v>1093</v>
      </c>
      <c r="J35" s="46">
        <v>5</v>
      </c>
      <c r="K35" s="46">
        <v>530</v>
      </c>
      <c r="L35" s="212">
        <v>1564</v>
      </c>
      <c r="M35" s="46" t="s">
        <v>87</v>
      </c>
      <c r="N35" s="212">
        <v>128392</v>
      </c>
      <c r="O35" s="46" t="s">
        <v>1094</v>
      </c>
      <c r="P35" s="46"/>
      <c r="Q35" s="46"/>
      <c r="R35" s="285">
        <v>27100</v>
      </c>
      <c r="S35" s="229" t="s">
        <v>1548</v>
      </c>
      <c r="T35" s="229" t="s">
        <v>1549</v>
      </c>
      <c r="U35" s="229" t="s">
        <v>1548</v>
      </c>
      <c r="V35" s="229" t="s">
        <v>1549</v>
      </c>
      <c r="W35" s="44" t="s">
        <v>1095</v>
      </c>
      <c r="X35" s="44" t="s">
        <v>1095</v>
      </c>
      <c r="Y35" s="44" t="s">
        <v>1095</v>
      </c>
      <c r="Z35" s="44" t="s">
        <v>1095</v>
      </c>
      <c r="AA35" s="44" t="s">
        <v>88</v>
      </c>
    </row>
    <row r="36" spans="1:27" s="38" customFormat="1" ht="21" customHeight="1">
      <c r="A36" s="404" t="s">
        <v>1192</v>
      </c>
      <c r="B36" s="404"/>
      <c r="C36" s="404"/>
      <c r="D36" s="404"/>
      <c r="E36" s="404"/>
      <c r="F36" s="404"/>
      <c r="G36" s="404"/>
      <c r="H36" s="404"/>
      <c r="I36" s="404"/>
      <c r="J36" s="404"/>
      <c r="K36" s="404"/>
      <c r="L36" s="404"/>
      <c r="M36" s="404"/>
      <c r="N36" s="404"/>
      <c r="O36" s="404"/>
      <c r="P36" s="404"/>
      <c r="Q36" s="404"/>
      <c r="R36" s="404"/>
      <c r="S36" s="404"/>
      <c r="T36" s="404"/>
      <c r="U36" s="404"/>
      <c r="V36" s="404"/>
      <c r="W36" s="205"/>
      <c r="X36" s="205"/>
      <c r="Y36" s="205"/>
      <c r="Z36" s="205"/>
      <c r="AA36" s="205"/>
    </row>
    <row r="37" spans="1:27" s="199" customFormat="1" ht="34.5" customHeight="1">
      <c r="A37" s="201">
        <v>1</v>
      </c>
      <c r="B37" s="178" t="s">
        <v>1193</v>
      </c>
      <c r="C37" s="178" t="s">
        <v>1194</v>
      </c>
      <c r="D37" s="178" t="s">
        <v>1195</v>
      </c>
      <c r="E37" s="178" t="s">
        <v>1196</v>
      </c>
      <c r="F37" s="178" t="s">
        <v>1092</v>
      </c>
      <c r="G37" s="178">
        <v>1242</v>
      </c>
      <c r="H37" s="178">
        <v>2017</v>
      </c>
      <c r="I37" s="178" t="s">
        <v>1197</v>
      </c>
      <c r="J37" s="178">
        <v>4</v>
      </c>
      <c r="K37" s="178">
        <v>460</v>
      </c>
      <c r="L37" s="226">
        <v>1330</v>
      </c>
      <c r="M37" s="178" t="s">
        <v>87</v>
      </c>
      <c r="N37" s="357">
        <v>40977</v>
      </c>
      <c r="O37" s="201"/>
      <c r="P37" s="201"/>
      <c r="Q37" s="227"/>
      <c r="R37" s="287">
        <v>41400</v>
      </c>
      <c r="S37" s="204" t="s">
        <v>1349</v>
      </c>
      <c r="T37" s="204" t="s">
        <v>1350</v>
      </c>
      <c r="U37" s="204" t="s">
        <v>1349</v>
      </c>
      <c r="V37" s="204" t="s">
        <v>1350</v>
      </c>
      <c r="W37" s="43" t="s">
        <v>1095</v>
      </c>
      <c r="X37" s="43" t="s">
        <v>1095</v>
      </c>
      <c r="Y37" s="43" t="s">
        <v>1095</v>
      </c>
      <c r="Z37" s="43" t="s">
        <v>1095</v>
      </c>
      <c r="AA37" s="43" t="s">
        <v>88</v>
      </c>
    </row>
    <row r="38" spans="1:27" s="38" customFormat="1" ht="21" customHeight="1">
      <c r="A38" s="404" t="s">
        <v>1198</v>
      </c>
      <c r="B38" s="404"/>
      <c r="C38" s="404"/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404"/>
      <c r="R38" s="404"/>
      <c r="S38" s="404"/>
      <c r="T38" s="404"/>
      <c r="U38" s="404"/>
      <c r="V38" s="404"/>
      <c r="W38" s="205"/>
      <c r="X38" s="205"/>
      <c r="Y38" s="205"/>
      <c r="Z38" s="205"/>
      <c r="AA38" s="205"/>
    </row>
    <row r="39" spans="1:27" s="199" customFormat="1" ht="26.25" customHeight="1">
      <c r="A39" s="201">
        <v>1</v>
      </c>
      <c r="B39" s="201" t="s">
        <v>1199</v>
      </c>
      <c r="C39" s="201" t="s">
        <v>1200</v>
      </c>
      <c r="D39" s="201" t="s">
        <v>1201</v>
      </c>
      <c r="E39" s="201" t="s">
        <v>1202</v>
      </c>
      <c r="F39" s="201" t="s">
        <v>1092</v>
      </c>
      <c r="G39" s="201">
        <v>1896</v>
      </c>
      <c r="H39" s="201">
        <v>2008</v>
      </c>
      <c r="I39" s="201" t="s">
        <v>1203</v>
      </c>
      <c r="J39" s="201">
        <v>9</v>
      </c>
      <c r="K39" s="201">
        <v>750</v>
      </c>
      <c r="L39" s="202">
        <v>2800</v>
      </c>
      <c r="M39" s="216" t="s">
        <v>87</v>
      </c>
      <c r="N39" s="358">
        <v>150280</v>
      </c>
      <c r="O39" s="201" t="s">
        <v>1204</v>
      </c>
      <c r="P39" s="201" t="s">
        <v>48</v>
      </c>
      <c r="Q39" s="201" t="s">
        <v>48</v>
      </c>
      <c r="R39" s="286">
        <v>30200</v>
      </c>
      <c r="S39" s="57" t="s">
        <v>1237</v>
      </c>
      <c r="T39" s="57" t="s">
        <v>1238</v>
      </c>
      <c r="U39" s="57" t="s">
        <v>1237</v>
      </c>
      <c r="V39" s="204" t="s">
        <v>1238</v>
      </c>
      <c r="W39" s="43" t="s">
        <v>1095</v>
      </c>
      <c r="X39" s="43" t="s">
        <v>1095</v>
      </c>
      <c r="Y39" s="43" t="s">
        <v>1095</v>
      </c>
      <c r="Z39" s="43"/>
      <c r="AA39" s="43" t="s">
        <v>88</v>
      </c>
    </row>
    <row r="40" spans="1:27" s="38" customFormat="1" ht="21" customHeight="1">
      <c r="A40" s="404" t="s">
        <v>1205</v>
      </c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4"/>
      <c r="W40" s="205"/>
      <c r="X40" s="205"/>
      <c r="Y40" s="205"/>
      <c r="Z40" s="205"/>
      <c r="AA40" s="205"/>
    </row>
    <row r="41" spans="1:27" s="199" customFormat="1" ht="30.75" customHeight="1">
      <c r="A41" s="201">
        <v>1</v>
      </c>
      <c r="B41" s="201" t="s">
        <v>1206</v>
      </c>
      <c r="C41" s="201" t="s">
        <v>1200</v>
      </c>
      <c r="D41" s="201" t="s">
        <v>1207</v>
      </c>
      <c r="E41" s="201" t="s">
        <v>1208</v>
      </c>
      <c r="F41" s="201" t="s">
        <v>1092</v>
      </c>
      <c r="G41" s="201">
        <v>1896</v>
      </c>
      <c r="H41" s="201">
        <v>2005</v>
      </c>
      <c r="I41" s="201">
        <v>2005</v>
      </c>
      <c r="J41" s="201">
        <v>9</v>
      </c>
      <c r="K41" s="201" t="s">
        <v>48</v>
      </c>
      <c r="L41" s="202">
        <v>2800</v>
      </c>
      <c r="M41" s="216" t="s">
        <v>87</v>
      </c>
      <c r="N41" s="357">
        <v>76655</v>
      </c>
      <c r="O41" s="201" t="s">
        <v>48</v>
      </c>
      <c r="P41" s="201" t="s">
        <v>48</v>
      </c>
      <c r="Q41" s="201" t="s">
        <v>48</v>
      </c>
      <c r="R41" s="286">
        <v>22900</v>
      </c>
      <c r="S41" s="217" t="s">
        <v>1234</v>
      </c>
      <c r="T41" s="217" t="s">
        <v>1340</v>
      </c>
      <c r="U41" s="217" t="s">
        <v>1234</v>
      </c>
      <c r="V41" s="218" t="s">
        <v>1340</v>
      </c>
      <c r="W41" s="43" t="s">
        <v>1095</v>
      </c>
      <c r="X41" s="43" t="s">
        <v>1095</v>
      </c>
      <c r="Y41" s="43" t="s">
        <v>1095</v>
      </c>
      <c r="Z41" s="203"/>
      <c r="AA41" s="43" t="s">
        <v>88</v>
      </c>
    </row>
    <row r="42" spans="1:27" s="199" customFormat="1" ht="27.75" customHeight="1">
      <c r="A42" s="219">
        <v>2</v>
      </c>
      <c r="B42" s="219" t="s">
        <v>1209</v>
      </c>
      <c r="C42" s="219" t="s">
        <v>1210</v>
      </c>
      <c r="D42" s="219" t="s">
        <v>1211</v>
      </c>
      <c r="E42" s="219" t="s">
        <v>1212</v>
      </c>
      <c r="F42" s="219" t="s">
        <v>1114</v>
      </c>
      <c r="G42" s="219">
        <v>1960</v>
      </c>
      <c r="H42" s="219">
        <v>2006</v>
      </c>
      <c r="I42" s="219">
        <v>2006</v>
      </c>
      <c r="J42" s="219">
        <v>1</v>
      </c>
      <c r="K42" s="220">
        <v>2870</v>
      </c>
      <c r="L42" s="220">
        <v>2870</v>
      </c>
      <c r="M42" s="221" t="s">
        <v>87</v>
      </c>
      <c r="N42" s="359" t="s">
        <v>1339</v>
      </c>
      <c r="O42" s="219" t="s">
        <v>48</v>
      </c>
      <c r="P42" s="219" t="s">
        <v>48</v>
      </c>
      <c r="Q42" s="219" t="s">
        <v>48</v>
      </c>
      <c r="R42" s="219" t="s">
        <v>48</v>
      </c>
      <c r="S42" s="222" t="s">
        <v>1341</v>
      </c>
      <c r="T42" s="222" t="s">
        <v>1342</v>
      </c>
      <c r="U42" s="219" t="s">
        <v>48</v>
      </c>
      <c r="V42" s="223" t="s">
        <v>48</v>
      </c>
      <c r="W42" s="224" t="s">
        <v>1095</v>
      </c>
      <c r="X42" s="224" t="s">
        <v>1095</v>
      </c>
      <c r="Y42" s="225"/>
      <c r="Z42" s="225"/>
      <c r="AA42" s="224" t="s">
        <v>88</v>
      </c>
    </row>
    <row r="43" spans="1:27" s="38" customFormat="1" ht="21" customHeight="1">
      <c r="A43" s="403" t="s">
        <v>1213</v>
      </c>
      <c r="B43" s="403"/>
      <c r="C43" s="403"/>
      <c r="D43" s="403"/>
      <c r="E43" s="403"/>
      <c r="F43" s="403"/>
      <c r="G43" s="403"/>
      <c r="H43" s="403"/>
      <c r="I43" s="403"/>
      <c r="J43" s="403"/>
      <c r="K43" s="403"/>
      <c r="L43" s="403"/>
      <c r="M43" s="403"/>
      <c r="N43" s="403"/>
      <c r="O43" s="403"/>
      <c r="P43" s="403"/>
      <c r="Q43" s="403"/>
      <c r="R43" s="403"/>
      <c r="S43" s="403"/>
      <c r="T43" s="403"/>
      <c r="U43" s="403"/>
      <c r="V43" s="403"/>
      <c r="W43" s="211"/>
      <c r="X43" s="211"/>
      <c r="Y43" s="211"/>
      <c r="Z43" s="211"/>
      <c r="AA43" s="211"/>
    </row>
    <row r="44" spans="1:27" s="199" customFormat="1" ht="33.75" customHeight="1">
      <c r="A44" s="46">
        <v>1</v>
      </c>
      <c r="B44" s="46" t="s">
        <v>1214</v>
      </c>
      <c r="C44" s="46" t="s">
        <v>1215</v>
      </c>
      <c r="D44" s="46" t="s">
        <v>1216</v>
      </c>
      <c r="E44" s="46" t="s">
        <v>1217</v>
      </c>
      <c r="F44" s="46" t="s">
        <v>1092</v>
      </c>
      <c r="G44" s="46">
        <v>1997</v>
      </c>
      <c r="H44" s="364">
        <v>2021</v>
      </c>
      <c r="I44" s="46" t="s">
        <v>1218</v>
      </c>
      <c r="J44" s="46">
        <v>9</v>
      </c>
      <c r="K44" s="212">
        <v>895</v>
      </c>
      <c r="L44" s="212">
        <v>2850</v>
      </c>
      <c r="M44" s="46" t="s">
        <v>87</v>
      </c>
      <c r="N44" s="360">
        <v>105991</v>
      </c>
      <c r="O44" s="46" t="s">
        <v>48</v>
      </c>
      <c r="P44" s="46" t="s">
        <v>48</v>
      </c>
      <c r="Q44" s="46" t="s">
        <v>48</v>
      </c>
      <c r="R44" s="285">
        <v>107200</v>
      </c>
      <c r="S44" s="213" t="s">
        <v>1239</v>
      </c>
      <c r="T44" s="213" t="s">
        <v>1240</v>
      </c>
      <c r="U44" s="213" t="s">
        <v>1239</v>
      </c>
      <c r="V44" s="213" t="s">
        <v>1240</v>
      </c>
      <c r="W44" s="44" t="s">
        <v>1095</v>
      </c>
      <c r="X44" s="44" t="s">
        <v>1095</v>
      </c>
      <c r="Y44" s="44" t="s">
        <v>1095</v>
      </c>
      <c r="Z44" s="44" t="s">
        <v>1095</v>
      </c>
      <c r="AA44" s="44" t="s">
        <v>88</v>
      </c>
    </row>
    <row r="45" spans="1:27" s="38" customFormat="1" ht="21" customHeight="1">
      <c r="A45" s="403" t="s">
        <v>1219</v>
      </c>
      <c r="B45" s="403"/>
      <c r="C45" s="403"/>
      <c r="D45" s="403"/>
      <c r="E45" s="403"/>
      <c r="F45" s="403"/>
      <c r="G45" s="403"/>
      <c r="H45" s="403"/>
      <c r="I45" s="403"/>
      <c r="J45" s="403"/>
      <c r="K45" s="403"/>
      <c r="L45" s="403"/>
      <c r="M45" s="403"/>
      <c r="N45" s="403"/>
      <c r="O45" s="403"/>
      <c r="P45" s="403"/>
      <c r="Q45" s="403"/>
      <c r="R45" s="403"/>
      <c r="S45" s="403"/>
      <c r="T45" s="403"/>
      <c r="U45" s="403"/>
      <c r="V45" s="403"/>
      <c r="W45" s="211"/>
      <c r="X45" s="211"/>
      <c r="Y45" s="211"/>
      <c r="Z45" s="211"/>
      <c r="AA45" s="211"/>
    </row>
    <row r="46" spans="1:27" s="199" customFormat="1" ht="26.25" customHeight="1">
      <c r="A46" s="44">
        <v>1</v>
      </c>
      <c r="B46" s="46" t="s">
        <v>1129</v>
      </c>
      <c r="C46" s="46" t="s">
        <v>48</v>
      </c>
      <c r="D46" s="46" t="s">
        <v>1220</v>
      </c>
      <c r="E46" s="46" t="s">
        <v>1221</v>
      </c>
      <c r="F46" s="46" t="s">
        <v>1128</v>
      </c>
      <c r="G46" s="46" t="s">
        <v>48</v>
      </c>
      <c r="H46" s="46">
        <v>1989</v>
      </c>
      <c r="I46" s="46" t="s">
        <v>1222</v>
      </c>
      <c r="J46" s="46" t="s">
        <v>48</v>
      </c>
      <c r="K46" s="46">
        <v>160</v>
      </c>
      <c r="L46" s="46">
        <v>240</v>
      </c>
      <c r="M46" s="46" t="s">
        <v>87</v>
      </c>
      <c r="N46" s="46"/>
      <c r="O46" s="46" t="s">
        <v>48</v>
      </c>
      <c r="P46" s="46" t="s">
        <v>48</v>
      </c>
      <c r="Q46" s="46" t="s">
        <v>48</v>
      </c>
      <c r="R46" s="290" t="s">
        <v>48</v>
      </c>
      <c r="S46" s="213" t="s">
        <v>1448</v>
      </c>
      <c r="T46" s="213" t="s">
        <v>1449</v>
      </c>
      <c r="U46" s="46" t="s">
        <v>48</v>
      </c>
      <c r="V46" s="46" t="s">
        <v>48</v>
      </c>
      <c r="W46" s="44" t="s">
        <v>1095</v>
      </c>
      <c r="X46" s="44"/>
      <c r="Y46" s="214"/>
      <c r="Z46" s="214"/>
      <c r="AA46" s="44" t="s">
        <v>88</v>
      </c>
    </row>
    <row r="47" spans="1:27" s="199" customFormat="1" ht="27" customHeight="1">
      <c r="A47" s="44">
        <v>2</v>
      </c>
      <c r="B47" s="46" t="s">
        <v>1206</v>
      </c>
      <c r="C47" s="46" t="s">
        <v>1200</v>
      </c>
      <c r="D47" s="46" t="s">
        <v>1224</v>
      </c>
      <c r="E47" s="46" t="s">
        <v>1225</v>
      </c>
      <c r="F47" s="46" t="s">
        <v>1092</v>
      </c>
      <c r="G47" s="46">
        <v>1896</v>
      </c>
      <c r="H47" s="46">
        <v>2002</v>
      </c>
      <c r="I47" s="46" t="s">
        <v>1226</v>
      </c>
      <c r="J47" s="46">
        <v>9</v>
      </c>
      <c r="K47" s="46">
        <v>700</v>
      </c>
      <c r="L47" s="212">
        <v>2600</v>
      </c>
      <c r="M47" s="46" t="s">
        <v>87</v>
      </c>
      <c r="N47" s="212">
        <v>268400</v>
      </c>
      <c r="O47" s="46" t="s">
        <v>48</v>
      </c>
      <c r="P47" s="46" t="s">
        <v>48</v>
      </c>
      <c r="Q47" s="46" t="s">
        <v>48</v>
      </c>
      <c r="R47" s="290" t="s">
        <v>48</v>
      </c>
      <c r="S47" s="213" t="s">
        <v>1450</v>
      </c>
      <c r="T47" s="213" t="s">
        <v>1451</v>
      </c>
      <c r="U47" s="46" t="s">
        <v>48</v>
      </c>
      <c r="V47" s="46" t="s">
        <v>48</v>
      </c>
      <c r="W47" s="44" t="s">
        <v>1095</v>
      </c>
      <c r="X47" s="44" t="s">
        <v>1095</v>
      </c>
      <c r="Y47" s="214"/>
      <c r="Z47" s="214"/>
      <c r="AA47" s="44" t="s">
        <v>88</v>
      </c>
    </row>
    <row r="48" spans="1:27" s="38" customFormat="1" ht="21" customHeight="1">
      <c r="A48" s="403" t="s">
        <v>1227</v>
      </c>
      <c r="B48" s="403"/>
      <c r="C48" s="403"/>
      <c r="D48" s="403"/>
      <c r="E48" s="403"/>
      <c r="F48" s="403"/>
      <c r="G48" s="403"/>
      <c r="H48" s="403"/>
      <c r="I48" s="403"/>
      <c r="J48" s="403"/>
      <c r="K48" s="403"/>
      <c r="L48" s="403"/>
      <c r="M48" s="403"/>
      <c r="N48" s="403"/>
      <c r="O48" s="403"/>
      <c r="P48" s="403"/>
      <c r="Q48" s="403"/>
      <c r="R48" s="403"/>
      <c r="S48" s="403"/>
      <c r="T48" s="403"/>
      <c r="U48" s="403"/>
      <c r="V48" s="403"/>
      <c r="W48" s="211"/>
      <c r="X48" s="211"/>
      <c r="Y48" s="211"/>
      <c r="Z48" s="211"/>
      <c r="AA48" s="211"/>
    </row>
    <row r="49" spans="1:27" s="199" customFormat="1" ht="26.25" customHeight="1">
      <c r="A49" s="46">
        <v>1</v>
      </c>
      <c r="B49" s="46" t="s">
        <v>1149</v>
      </c>
      <c r="C49" s="46" t="s">
        <v>1254</v>
      </c>
      <c r="D49" s="46" t="s">
        <v>1255</v>
      </c>
      <c r="E49" s="46" t="s">
        <v>1256</v>
      </c>
      <c r="F49" s="46" t="s">
        <v>1092</v>
      </c>
      <c r="G49" s="46">
        <v>1997</v>
      </c>
      <c r="H49" s="46">
        <v>2024</v>
      </c>
      <c r="I49" s="46" t="s">
        <v>1257</v>
      </c>
      <c r="J49" s="46">
        <v>9</v>
      </c>
      <c r="K49" s="46">
        <v>905</v>
      </c>
      <c r="L49" s="212">
        <v>3070</v>
      </c>
      <c r="M49" s="46" t="s">
        <v>87</v>
      </c>
      <c r="N49" s="212">
        <v>50</v>
      </c>
      <c r="O49" s="46"/>
      <c r="P49" s="46"/>
      <c r="Q49" s="46"/>
      <c r="R49" s="285">
        <v>167500</v>
      </c>
      <c r="S49" s="213" t="s">
        <v>1366</v>
      </c>
      <c r="T49" s="213" t="s">
        <v>1367</v>
      </c>
      <c r="U49" s="213" t="s">
        <v>1366</v>
      </c>
      <c r="V49" s="213" t="s">
        <v>1367</v>
      </c>
      <c r="W49" s="44" t="s">
        <v>1095</v>
      </c>
      <c r="X49" s="44" t="s">
        <v>1095</v>
      </c>
      <c r="Y49" s="44" t="s">
        <v>1095</v>
      </c>
      <c r="Z49" s="44" t="s">
        <v>1095</v>
      </c>
      <c r="AA49" s="44" t="s">
        <v>88</v>
      </c>
    </row>
    <row r="50" spans="1:27" s="38" customFormat="1" ht="21" customHeight="1">
      <c r="A50" s="403" t="s">
        <v>1228</v>
      </c>
      <c r="B50" s="403"/>
      <c r="C50" s="403"/>
      <c r="D50" s="403"/>
      <c r="E50" s="403"/>
      <c r="F50" s="403"/>
      <c r="G50" s="403"/>
      <c r="H50" s="403"/>
      <c r="I50" s="403"/>
      <c r="J50" s="403"/>
      <c r="K50" s="403"/>
      <c r="L50" s="403"/>
      <c r="M50" s="403"/>
      <c r="N50" s="403"/>
      <c r="O50" s="403"/>
      <c r="P50" s="403"/>
      <c r="Q50" s="403"/>
      <c r="R50" s="403"/>
      <c r="S50" s="403"/>
      <c r="T50" s="403"/>
      <c r="U50" s="403"/>
      <c r="V50" s="403"/>
      <c r="W50" s="211"/>
      <c r="X50" s="211"/>
      <c r="Y50" s="211"/>
      <c r="Z50" s="211"/>
      <c r="AA50" s="211"/>
    </row>
    <row r="51" spans="1:27" s="215" customFormat="1" ht="28.5" customHeight="1">
      <c r="A51" s="46">
        <v>1</v>
      </c>
      <c r="B51" s="46" t="s">
        <v>1149</v>
      </c>
      <c r="C51" s="46" t="s">
        <v>1254</v>
      </c>
      <c r="D51" s="46" t="s">
        <v>1259</v>
      </c>
      <c r="E51" s="46" t="s">
        <v>1260</v>
      </c>
      <c r="F51" s="46" t="s">
        <v>1092</v>
      </c>
      <c r="G51" s="46">
        <v>1997</v>
      </c>
      <c r="H51" s="46">
        <v>2024</v>
      </c>
      <c r="I51" s="46" t="s">
        <v>1257</v>
      </c>
      <c r="J51" s="46">
        <v>9</v>
      </c>
      <c r="K51" s="46">
        <v>905</v>
      </c>
      <c r="L51" s="212">
        <v>3070</v>
      </c>
      <c r="M51" s="46" t="s">
        <v>87</v>
      </c>
      <c r="N51" s="212">
        <v>324</v>
      </c>
      <c r="O51" s="77" t="s">
        <v>1368</v>
      </c>
      <c r="P51" s="46"/>
      <c r="Q51" s="46"/>
      <c r="R51" s="285">
        <v>167500</v>
      </c>
      <c r="S51" s="213" t="s">
        <v>1258</v>
      </c>
      <c r="T51" s="213" t="s">
        <v>1363</v>
      </c>
      <c r="U51" s="213" t="s">
        <v>1258</v>
      </c>
      <c r="V51" s="213" t="s">
        <v>1363</v>
      </c>
      <c r="W51" s="44" t="s">
        <v>1095</v>
      </c>
      <c r="X51" s="44" t="s">
        <v>1095</v>
      </c>
      <c r="Y51" s="44" t="s">
        <v>1095</v>
      </c>
      <c r="Z51" s="44" t="s">
        <v>1095</v>
      </c>
      <c r="AA51" s="44" t="s">
        <v>88</v>
      </c>
    </row>
    <row r="52" spans="1:27" s="38" customFormat="1" ht="21" customHeight="1">
      <c r="A52" s="403" t="s">
        <v>1229</v>
      </c>
      <c r="B52" s="403"/>
      <c r="C52" s="403"/>
      <c r="D52" s="403"/>
      <c r="E52" s="403"/>
      <c r="F52" s="403"/>
      <c r="G52" s="403"/>
      <c r="H52" s="403"/>
      <c r="I52" s="403"/>
      <c r="J52" s="403"/>
      <c r="K52" s="403"/>
      <c r="L52" s="403"/>
      <c r="M52" s="403"/>
      <c r="N52" s="403"/>
      <c r="O52" s="403"/>
      <c r="P52" s="403"/>
      <c r="Q52" s="403"/>
      <c r="R52" s="403"/>
      <c r="S52" s="403"/>
      <c r="T52" s="403"/>
      <c r="U52" s="403"/>
      <c r="V52" s="403"/>
      <c r="W52" s="211"/>
      <c r="X52" s="211"/>
      <c r="Y52" s="211"/>
      <c r="Z52" s="211"/>
      <c r="AA52" s="211"/>
    </row>
    <row r="53" spans="1:27" s="199" customFormat="1" ht="28.9" customHeight="1">
      <c r="A53" s="46">
        <v>1</v>
      </c>
      <c r="B53" s="46" t="s">
        <v>1149</v>
      </c>
      <c r="C53" s="46" t="s">
        <v>1230</v>
      </c>
      <c r="D53" s="46" t="s">
        <v>1231</v>
      </c>
      <c r="E53" s="46" t="s">
        <v>1232</v>
      </c>
      <c r="F53" s="46" t="s">
        <v>1092</v>
      </c>
      <c r="G53" s="46">
        <v>1149</v>
      </c>
      <c r="H53" s="46">
        <v>2003</v>
      </c>
      <c r="I53" s="46">
        <v>2003</v>
      </c>
      <c r="J53" s="46">
        <v>5</v>
      </c>
      <c r="K53" s="46">
        <v>450</v>
      </c>
      <c r="L53" s="212">
        <v>1570</v>
      </c>
      <c r="M53" s="46" t="s">
        <v>87</v>
      </c>
      <c r="N53" s="212">
        <v>140802</v>
      </c>
      <c r="O53" s="46" t="s">
        <v>1233</v>
      </c>
      <c r="P53" s="46" t="s">
        <v>48</v>
      </c>
      <c r="Q53" s="46" t="s">
        <v>48</v>
      </c>
      <c r="R53" s="285">
        <v>4500</v>
      </c>
      <c r="S53" s="213" t="s">
        <v>1223</v>
      </c>
      <c r="T53" s="213" t="s">
        <v>1362</v>
      </c>
      <c r="U53" s="213" t="s">
        <v>1223</v>
      </c>
      <c r="V53" s="213" t="s">
        <v>1362</v>
      </c>
      <c r="W53" s="44" t="s">
        <v>1095</v>
      </c>
      <c r="X53" s="44" t="s">
        <v>1095</v>
      </c>
      <c r="Y53" s="44" t="s">
        <v>1095</v>
      </c>
      <c r="Z53" s="214"/>
      <c r="AA53" s="44" t="s">
        <v>88</v>
      </c>
    </row>
    <row r="54" spans="1:27" s="199" customFormat="1" ht="29.25" customHeight="1">
      <c r="A54" s="46">
        <v>2</v>
      </c>
      <c r="B54" s="46" t="s">
        <v>1149</v>
      </c>
      <c r="C54" s="46" t="s">
        <v>1254</v>
      </c>
      <c r="D54" s="46" t="s">
        <v>1261</v>
      </c>
      <c r="E54" s="46" t="s">
        <v>1262</v>
      </c>
      <c r="F54" s="46" t="s">
        <v>1092</v>
      </c>
      <c r="G54" s="46">
        <v>1997</v>
      </c>
      <c r="H54" s="46">
        <v>2024</v>
      </c>
      <c r="I54" s="46" t="s">
        <v>1257</v>
      </c>
      <c r="J54" s="46">
        <v>9</v>
      </c>
      <c r="K54" s="46">
        <v>905</v>
      </c>
      <c r="L54" s="212">
        <v>3070</v>
      </c>
      <c r="M54" s="46" t="s">
        <v>87</v>
      </c>
      <c r="N54" s="212">
        <v>50</v>
      </c>
      <c r="O54" s="46" t="s">
        <v>1235</v>
      </c>
      <c r="P54" s="46"/>
      <c r="Q54" s="46"/>
      <c r="R54" s="285">
        <v>167500</v>
      </c>
      <c r="S54" s="213" t="s">
        <v>1258</v>
      </c>
      <c r="T54" s="213" t="s">
        <v>1363</v>
      </c>
      <c r="U54" s="213" t="s">
        <v>1258</v>
      </c>
      <c r="V54" s="213" t="s">
        <v>1363</v>
      </c>
      <c r="W54" s="44" t="s">
        <v>1095</v>
      </c>
      <c r="X54" s="44" t="s">
        <v>1095</v>
      </c>
      <c r="Y54" s="44" t="s">
        <v>1095</v>
      </c>
      <c r="Z54" s="44" t="s">
        <v>1095</v>
      </c>
      <c r="AA54" s="44" t="s">
        <v>88</v>
      </c>
    </row>
    <row r="55" spans="1:27" s="199" customFormat="1" ht="21" customHeight="1">
      <c r="A55" s="403" t="s">
        <v>1306</v>
      </c>
      <c r="B55" s="403"/>
      <c r="C55" s="403"/>
      <c r="D55" s="403"/>
      <c r="E55" s="403"/>
      <c r="F55" s="403"/>
      <c r="G55" s="403"/>
      <c r="H55" s="403"/>
      <c r="I55" s="403"/>
      <c r="J55" s="403"/>
      <c r="K55" s="403"/>
      <c r="L55" s="403"/>
      <c r="M55" s="403"/>
      <c r="N55" s="403"/>
      <c r="O55" s="403"/>
      <c r="P55" s="403"/>
      <c r="Q55" s="403"/>
      <c r="R55" s="403"/>
      <c r="S55" s="403"/>
      <c r="T55" s="403"/>
      <c r="U55" s="403"/>
      <c r="V55" s="403"/>
      <c r="W55" s="361"/>
      <c r="X55" s="361"/>
      <c r="Y55" s="361"/>
      <c r="Z55" s="361"/>
      <c r="AA55" s="361"/>
    </row>
    <row r="56" spans="1:27" s="56" customFormat="1" ht="24.95" customHeight="1">
      <c r="A56" s="44">
        <v>1</v>
      </c>
      <c r="B56" s="77" t="s">
        <v>1307</v>
      </c>
      <c r="C56" s="77" t="s">
        <v>1308</v>
      </c>
      <c r="D56" s="77">
        <v>1314</v>
      </c>
      <c r="E56" s="44" t="s">
        <v>1137</v>
      </c>
      <c r="F56" s="44" t="s">
        <v>1311</v>
      </c>
      <c r="G56" s="77"/>
      <c r="H56" s="77">
        <v>1988</v>
      </c>
      <c r="I56" s="44"/>
      <c r="J56" s="77">
        <v>1</v>
      </c>
      <c r="K56" s="241">
        <v>1250</v>
      </c>
      <c r="L56" s="44"/>
      <c r="M56" s="77" t="s">
        <v>380</v>
      </c>
      <c r="N56" s="44"/>
      <c r="O56" s="44"/>
      <c r="P56" s="44"/>
      <c r="Q56" s="44"/>
      <c r="R56" s="362"/>
      <c r="S56" s="363" t="s">
        <v>1312</v>
      </c>
      <c r="T56" s="363" t="s">
        <v>1313</v>
      </c>
      <c r="U56" s="44"/>
      <c r="V56" s="44"/>
      <c r="W56" s="44" t="s">
        <v>1095</v>
      </c>
      <c r="X56" s="44" t="s">
        <v>1095</v>
      </c>
      <c r="Y56" s="44"/>
      <c r="Z56" s="44"/>
      <c r="AA56" s="44" t="s">
        <v>88</v>
      </c>
    </row>
    <row r="57" spans="1:27" s="56" customFormat="1" ht="24.95" customHeight="1">
      <c r="A57" s="44">
        <v>2</v>
      </c>
      <c r="B57" s="77" t="s">
        <v>1307</v>
      </c>
      <c r="C57" s="36" t="s">
        <v>1310</v>
      </c>
      <c r="D57" s="36" t="s">
        <v>1309</v>
      </c>
      <c r="E57" s="44" t="s">
        <v>1137</v>
      </c>
      <c r="F57" s="44" t="s">
        <v>1311</v>
      </c>
      <c r="G57" s="36"/>
      <c r="H57" s="36">
        <v>2010</v>
      </c>
      <c r="I57" s="44"/>
      <c r="J57" s="36">
        <v>1</v>
      </c>
      <c r="K57" s="87">
        <v>1250</v>
      </c>
      <c r="L57" s="44"/>
      <c r="M57" s="77" t="s">
        <v>380</v>
      </c>
      <c r="N57" s="44"/>
      <c r="O57" s="44"/>
      <c r="P57" s="44"/>
      <c r="Q57" s="44"/>
      <c r="R57" s="362"/>
      <c r="S57" s="363" t="s">
        <v>1312</v>
      </c>
      <c r="T57" s="363" t="s">
        <v>1313</v>
      </c>
      <c r="U57" s="44"/>
      <c r="V57" s="44"/>
      <c r="W57" s="44" t="s">
        <v>1095</v>
      </c>
      <c r="X57" s="44" t="s">
        <v>1095</v>
      </c>
      <c r="Y57" s="44"/>
      <c r="Z57" s="44"/>
      <c r="AA57" s="44" t="s">
        <v>88</v>
      </c>
    </row>
  </sheetData>
  <sheetProtection selectLockedCells="1" selectUnlockedCells="1"/>
  <mergeCells count="34">
    <mergeCell ref="A6:V6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W7:Z8"/>
    <mergeCell ref="AA7:AA9"/>
    <mergeCell ref="J7:J9"/>
    <mergeCell ref="K7:K9"/>
    <mergeCell ref="L7:L9"/>
    <mergeCell ref="M7:M9"/>
    <mergeCell ref="N7:N9"/>
    <mergeCell ref="O7:O9"/>
    <mergeCell ref="A38:V38"/>
    <mergeCell ref="P7:Q8"/>
    <mergeCell ref="R7:R9"/>
    <mergeCell ref="S7:T8"/>
    <mergeCell ref="U7:V8"/>
    <mergeCell ref="A10:V10"/>
    <mergeCell ref="A13:V13"/>
    <mergeCell ref="A33:V33"/>
    <mergeCell ref="A36:V36"/>
    <mergeCell ref="A50:V50"/>
    <mergeCell ref="A52:V52"/>
    <mergeCell ref="A55:V55"/>
    <mergeCell ref="A40:V40"/>
    <mergeCell ref="A43:V43"/>
    <mergeCell ref="A45:V45"/>
    <mergeCell ref="A48:V48"/>
  </mergeCells>
  <pageMargins left="0.25" right="0.25" top="0.75" bottom="0.75" header="0.51180555555555551" footer="0.51180555555555551"/>
  <pageSetup paperSize="9" scale="35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E47"/>
  <sheetViews>
    <sheetView view="pageBreakPreview" zoomScaleNormal="100" zoomScaleSheetLayoutView="100" workbookViewId="0">
      <selection activeCell="K13" sqref="K13"/>
    </sheetView>
  </sheetViews>
  <sheetFormatPr defaultColWidth="9.140625" defaultRowHeight="12.75"/>
  <cols>
    <col min="1" max="1" width="17.7109375" style="186" customWidth="1"/>
    <col min="2" max="2" width="15.5703125" style="186" customWidth="1"/>
    <col min="3" max="3" width="55.42578125" style="193" customWidth="1"/>
    <col min="4" max="4" width="19.42578125" style="194" customWidth="1"/>
    <col min="5" max="5" width="18.7109375" style="186" customWidth="1"/>
    <col min="6" max="16384" width="9.140625" style="186"/>
  </cols>
  <sheetData>
    <row r="4" spans="1:4">
      <c r="A4" s="183" t="s">
        <v>1547</v>
      </c>
      <c r="B4" s="184"/>
      <c r="C4" s="185"/>
      <c r="D4" s="173"/>
    </row>
    <row r="5" spans="1:4" ht="30.75" customHeight="1">
      <c r="A5" s="187" t="s">
        <v>1044</v>
      </c>
      <c r="B5" s="188" t="s">
        <v>1045</v>
      </c>
      <c r="C5" s="188" t="s">
        <v>1046</v>
      </c>
      <c r="D5" s="189" t="s">
        <v>1047</v>
      </c>
    </row>
    <row r="6" spans="1:4" ht="30" customHeight="1">
      <c r="A6" s="415" t="s">
        <v>1477</v>
      </c>
      <c r="B6" s="416"/>
      <c r="C6" s="416"/>
      <c r="D6" s="417"/>
    </row>
    <row r="7" spans="1:4" ht="20.100000000000001" customHeight="1">
      <c r="A7" s="418">
        <v>2022</v>
      </c>
      <c r="B7" s="418"/>
      <c r="C7" s="418"/>
      <c r="D7" s="418"/>
    </row>
    <row r="8" spans="1:4" ht="30" customHeight="1">
      <c r="A8" s="46" t="s">
        <v>1050</v>
      </c>
      <c r="B8" s="190">
        <v>44673</v>
      </c>
      <c r="C8" s="46" t="s">
        <v>1474</v>
      </c>
      <c r="D8" s="191">
        <v>200</v>
      </c>
    </row>
    <row r="9" spans="1:4" ht="30" customHeight="1">
      <c r="A9" s="46" t="s">
        <v>1048</v>
      </c>
      <c r="B9" s="190">
        <v>44690</v>
      </c>
      <c r="C9" s="46" t="s">
        <v>1473</v>
      </c>
      <c r="D9" s="191">
        <v>6060</v>
      </c>
    </row>
    <row r="10" spans="1:4" ht="30" customHeight="1">
      <c r="A10" s="46" t="s">
        <v>1048</v>
      </c>
      <c r="B10" s="190">
        <v>44713</v>
      </c>
      <c r="C10" s="46" t="s">
        <v>1472</v>
      </c>
      <c r="D10" s="191">
        <v>8789.69</v>
      </c>
    </row>
    <row r="11" spans="1:4" ht="30" customHeight="1">
      <c r="A11" s="46" t="s">
        <v>1049</v>
      </c>
      <c r="B11" s="190">
        <v>44774</v>
      </c>
      <c r="C11" s="46" t="s">
        <v>1470</v>
      </c>
      <c r="D11" s="191">
        <v>382.5</v>
      </c>
    </row>
    <row r="12" spans="1:4" ht="30" customHeight="1">
      <c r="A12" s="46" t="s">
        <v>1048</v>
      </c>
      <c r="B12" s="190">
        <v>44824</v>
      </c>
      <c r="C12" s="46" t="s">
        <v>1471</v>
      </c>
      <c r="D12" s="191">
        <v>61643</v>
      </c>
    </row>
    <row r="13" spans="1:4" ht="30" customHeight="1">
      <c r="A13" s="46" t="s">
        <v>1048</v>
      </c>
      <c r="B13" s="190">
        <v>44847</v>
      </c>
      <c r="C13" s="46" t="s">
        <v>1051</v>
      </c>
      <c r="D13" s="191">
        <v>6000</v>
      </c>
    </row>
    <row r="14" spans="1:4" ht="20.100000000000001" customHeight="1">
      <c r="A14" s="414" t="s">
        <v>9</v>
      </c>
      <c r="B14" s="414"/>
      <c r="C14" s="414"/>
      <c r="D14" s="192">
        <f>SUM(D8:D13)</f>
        <v>83075.19</v>
      </c>
    </row>
    <row r="15" spans="1:4" ht="20.100000000000001" customHeight="1">
      <c r="A15" s="418">
        <v>2023</v>
      </c>
      <c r="B15" s="418"/>
      <c r="C15" s="418"/>
      <c r="D15" s="418"/>
    </row>
    <row r="16" spans="1:4" ht="30" customHeight="1">
      <c r="A16" s="267" t="s">
        <v>1048</v>
      </c>
      <c r="B16" s="268">
        <v>45145</v>
      </c>
      <c r="C16" s="267" t="s">
        <v>1452</v>
      </c>
      <c r="D16" s="271">
        <v>300</v>
      </c>
    </row>
    <row r="17" spans="1:4" ht="30" customHeight="1">
      <c r="A17" s="267" t="s">
        <v>1048</v>
      </c>
      <c r="B17" s="268">
        <v>45146</v>
      </c>
      <c r="C17" s="267" t="s">
        <v>1469</v>
      </c>
      <c r="D17" s="271">
        <v>2188.4899999999998</v>
      </c>
    </row>
    <row r="18" spans="1:4" ht="33" customHeight="1">
      <c r="A18" s="267" t="s">
        <v>1048</v>
      </c>
      <c r="B18" s="268">
        <v>45188</v>
      </c>
      <c r="C18" s="267" t="s">
        <v>1468</v>
      </c>
      <c r="D18" s="271">
        <v>352.26</v>
      </c>
    </row>
    <row r="19" spans="1:4" ht="39.75" customHeight="1">
      <c r="A19" s="267" t="s">
        <v>1050</v>
      </c>
      <c r="B19" s="268">
        <v>45201</v>
      </c>
      <c r="C19" s="267" t="s">
        <v>1467</v>
      </c>
      <c r="D19" s="271">
        <v>447.15</v>
      </c>
    </row>
    <row r="20" spans="1:4" ht="30" customHeight="1">
      <c r="A20" s="267" t="s">
        <v>1048</v>
      </c>
      <c r="B20" s="268">
        <v>45241</v>
      </c>
      <c r="C20" s="267" t="s">
        <v>1453</v>
      </c>
      <c r="D20" s="271">
        <v>9116.75</v>
      </c>
    </row>
    <row r="21" spans="1:4" ht="49.5" customHeight="1">
      <c r="A21" s="267" t="s">
        <v>1048</v>
      </c>
      <c r="B21" s="268">
        <v>45246</v>
      </c>
      <c r="C21" s="267" t="s">
        <v>1466</v>
      </c>
      <c r="D21" s="271">
        <v>39067.39</v>
      </c>
    </row>
    <row r="22" spans="1:4" ht="20.100000000000001" customHeight="1">
      <c r="A22" s="414" t="s">
        <v>9</v>
      </c>
      <c r="B22" s="414"/>
      <c r="C22" s="414"/>
      <c r="D22" s="273">
        <f>SUM(D16:D21)</f>
        <v>51472.04</v>
      </c>
    </row>
    <row r="23" spans="1:4" ht="20.100000000000001" customHeight="1">
      <c r="A23" s="418">
        <v>2024</v>
      </c>
      <c r="B23" s="418"/>
      <c r="C23" s="418"/>
      <c r="D23" s="418"/>
    </row>
    <row r="24" spans="1:4" ht="36.75" customHeight="1">
      <c r="A24" s="267" t="s">
        <v>1049</v>
      </c>
      <c r="B24" s="270">
        <v>45314</v>
      </c>
      <c r="C24" s="269" t="s">
        <v>1475</v>
      </c>
      <c r="D24" s="272">
        <v>3000</v>
      </c>
    </row>
    <row r="25" spans="1:4" ht="33" customHeight="1">
      <c r="A25" s="267" t="s">
        <v>1048</v>
      </c>
      <c r="B25" s="268">
        <v>45320</v>
      </c>
      <c r="C25" s="267" t="s">
        <v>1454</v>
      </c>
      <c r="D25" s="271">
        <v>9035.7999999999993</v>
      </c>
    </row>
    <row r="26" spans="1:4" ht="32.25" customHeight="1">
      <c r="A26" s="267" t="s">
        <v>1049</v>
      </c>
      <c r="B26" s="268">
        <v>45324</v>
      </c>
      <c r="C26" s="267" t="s">
        <v>1464</v>
      </c>
      <c r="D26" s="271">
        <v>1300</v>
      </c>
    </row>
    <row r="27" spans="1:4" ht="32.25" customHeight="1">
      <c r="A27" s="267" t="s">
        <v>1048</v>
      </c>
      <c r="B27" s="268">
        <v>45376</v>
      </c>
      <c r="C27" s="267" t="s">
        <v>1465</v>
      </c>
      <c r="D27" s="271">
        <v>4526.3999999999996</v>
      </c>
    </row>
    <row r="28" spans="1:4" ht="32.25" customHeight="1">
      <c r="A28" s="267" t="s">
        <v>1049</v>
      </c>
      <c r="B28" s="268">
        <v>45383</v>
      </c>
      <c r="C28" s="267" t="s">
        <v>1461</v>
      </c>
      <c r="D28" s="271">
        <v>2215.48</v>
      </c>
    </row>
    <row r="29" spans="1:4" ht="32.25" customHeight="1">
      <c r="A29" s="267" t="s">
        <v>1049</v>
      </c>
      <c r="B29" s="268">
        <v>45392</v>
      </c>
      <c r="C29" s="267" t="s">
        <v>1464</v>
      </c>
      <c r="D29" s="271">
        <v>476.64</v>
      </c>
    </row>
    <row r="30" spans="1:4" ht="32.25" customHeight="1">
      <c r="A30" s="267" t="s">
        <v>1048</v>
      </c>
      <c r="B30" s="268">
        <v>45439</v>
      </c>
      <c r="C30" s="267" t="s">
        <v>1456</v>
      </c>
      <c r="D30" s="271">
        <v>2100</v>
      </c>
    </row>
    <row r="31" spans="1:4" ht="32.25" customHeight="1">
      <c r="A31" s="267" t="s">
        <v>1048</v>
      </c>
      <c r="B31" s="268">
        <v>45548</v>
      </c>
      <c r="C31" s="267" t="s">
        <v>1458</v>
      </c>
      <c r="D31" s="271">
        <v>5837.03</v>
      </c>
    </row>
    <row r="32" spans="1:4" ht="32.25" customHeight="1">
      <c r="A32" s="267" t="s">
        <v>1049</v>
      </c>
      <c r="B32" s="268">
        <v>45568</v>
      </c>
      <c r="C32" s="267" t="s">
        <v>1461</v>
      </c>
      <c r="D32" s="271">
        <v>832.27</v>
      </c>
    </row>
    <row r="33" spans="1:5" ht="20.100000000000001" customHeight="1">
      <c r="A33" s="414" t="s">
        <v>9</v>
      </c>
      <c r="B33" s="414"/>
      <c r="C33" s="414"/>
      <c r="D33" s="192">
        <f>SUM(D24:D32)</f>
        <v>29323.619999999995</v>
      </c>
    </row>
    <row r="35" spans="1:5" ht="30" customHeight="1">
      <c r="A35" s="415" t="s">
        <v>1478</v>
      </c>
      <c r="B35" s="416"/>
      <c r="C35" s="416"/>
      <c r="D35" s="417"/>
    </row>
    <row r="36" spans="1:5" ht="19.5" customHeight="1">
      <c r="A36" s="418">
        <v>2022</v>
      </c>
      <c r="B36" s="418"/>
      <c r="C36" s="418"/>
      <c r="D36" s="418"/>
    </row>
    <row r="37" spans="1:5" ht="19.5" customHeight="1">
      <c r="A37" s="419" t="s">
        <v>1479</v>
      </c>
      <c r="B37" s="419"/>
      <c r="C37" s="419"/>
      <c r="D37" s="419"/>
    </row>
    <row r="38" spans="1:5" ht="19.5" customHeight="1">
      <c r="A38" s="418">
        <v>2023</v>
      </c>
      <c r="B38" s="418"/>
      <c r="C38" s="418"/>
      <c r="D38" s="418"/>
    </row>
    <row r="39" spans="1:5" ht="19.5" customHeight="1">
      <c r="A39" s="419" t="s">
        <v>1479</v>
      </c>
      <c r="B39" s="419"/>
      <c r="C39" s="419"/>
      <c r="D39" s="419"/>
    </row>
    <row r="40" spans="1:5" ht="19.5" customHeight="1">
      <c r="A40" s="418">
        <v>2024</v>
      </c>
      <c r="B40" s="418"/>
      <c r="C40" s="418"/>
      <c r="D40" s="418"/>
    </row>
    <row r="41" spans="1:5" ht="30" customHeight="1">
      <c r="A41" s="267" t="s">
        <v>1455</v>
      </c>
      <c r="B41" s="268">
        <v>45400</v>
      </c>
      <c r="C41" s="267" t="s">
        <v>1463</v>
      </c>
      <c r="D41" s="271">
        <v>4033</v>
      </c>
    </row>
    <row r="42" spans="1:5" ht="30" customHeight="1">
      <c r="A42" s="267" t="s">
        <v>1455</v>
      </c>
      <c r="B42" s="268">
        <v>45448</v>
      </c>
      <c r="C42" s="267" t="s">
        <v>1462</v>
      </c>
      <c r="D42" s="271">
        <v>1509</v>
      </c>
    </row>
    <row r="43" spans="1:5" ht="30" customHeight="1">
      <c r="A43" s="267" t="s">
        <v>1455</v>
      </c>
      <c r="B43" s="268">
        <v>45516</v>
      </c>
      <c r="C43" s="267" t="s">
        <v>1457</v>
      </c>
      <c r="D43" s="271">
        <v>26183</v>
      </c>
    </row>
    <row r="44" spans="1:5" ht="30" customHeight="1">
      <c r="A44" s="267" t="s">
        <v>1455</v>
      </c>
      <c r="B44" s="268">
        <v>45561</v>
      </c>
      <c r="C44" s="249" t="s">
        <v>1501</v>
      </c>
      <c r="D44" s="271">
        <v>3384.37</v>
      </c>
      <c r="E44" s="56"/>
    </row>
    <row r="45" spans="1:5" ht="30" customHeight="1">
      <c r="A45" s="267" t="s">
        <v>1455</v>
      </c>
      <c r="B45" s="268">
        <v>45615</v>
      </c>
      <c r="C45" s="267" t="s">
        <v>1459</v>
      </c>
      <c r="D45" s="271">
        <v>1622.73</v>
      </c>
      <c r="E45" s="56"/>
    </row>
    <row r="46" spans="1:5" ht="30" customHeight="1">
      <c r="A46" s="267" t="s">
        <v>1455</v>
      </c>
      <c r="B46" s="268">
        <v>45617</v>
      </c>
      <c r="C46" s="267" t="s">
        <v>1460</v>
      </c>
      <c r="D46" s="271">
        <v>0</v>
      </c>
      <c r="E46" s="56" t="s">
        <v>1476</v>
      </c>
    </row>
    <row r="47" spans="1:5" ht="19.5" customHeight="1">
      <c r="A47" s="414" t="s">
        <v>9</v>
      </c>
      <c r="B47" s="414"/>
      <c r="C47" s="414"/>
      <c r="D47" s="274">
        <f>SUM(D41:D46)</f>
        <v>36732.100000000006</v>
      </c>
    </row>
  </sheetData>
  <mergeCells count="14">
    <mergeCell ref="A47:C47"/>
    <mergeCell ref="A6:D6"/>
    <mergeCell ref="A35:D35"/>
    <mergeCell ref="A36:D36"/>
    <mergeCell ref="A38:D38"/>
    <mergeCell ref="A40:D40"/>
    <mergeCell ref="A39:D39"/>
    <mergeCell ref="A37:D37"/>
    <mergeCell ref="A33:C33"/>
    <mergeCell ref="A7:D7"/>
    <mergeCell ref="A14:C14"/>
    <mergeCell ref="A15:D15"/>
    <mergeCell ref="A22:C22"/>
    <mergeCell ref="A23:D2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36" orientation="landscape" r:id="rId1"/>
  <headerFooter alignWithMargins="0">
    <oddFooter>&amp;CStrona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7</vt:i4>
      </vt:variant>
    </vt:vector>
  </HeadingPairs>
  <TitlesOfParts>
    <vt:vector size="14" baseType="lpstr">
      <vt:lpstr>informacje ogólne</vt:lpstr>
      <vt:lpstr>budynki</vt:lpstr>
      <vt:lpstr>elektronika </vt:lpstr>
      <vt:lpstr>środki trwałe</vt:lpstr>
      <vt:lpstr>lokalizacje</vt:lpstr>
      <vt:lpstr>pojazdy</vt:lpstr>
      <vt:lpstr>szkody</vt:lpstr>
      <vt:lpstr>budynki!Obszar_wydruku</vt:lpstr>
      <vt:lpstr>'elektronika '!Obszar_wydruku</vt:lpstr>
      <vt:lpstr>'informacje ogólne'!Obszar_wydruku</vt:lpstr>
      <vt:lpstr>lokalizacje!Obszar_wydruku</vt:lpstr>
      <vt:lpstr>pojazdy!Obszar_wydruku</vt:lpstr>
      <vt:lpstr>szkody!Obszar_wydruku</vt:lpstr>
      <vt:lpstr>'środki trwałe'!Obszar_wydruku</vt:lpstr>
    </vt:vector>
  </TitlesOfParts>
  <Company>MedicEuro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Jarosław Górski [j.gorski@powiatgorlicki.pl]</cp:lastModifiedBy>
  <cp:lastPrinted>2025-02-26T08:53:20Z</cp:lastPrinted>
  <dcterms:created xsi:type="dcterms:W3CDTF">2004-04-21T13:58:08Z</dcterms:created>
  <dcterms:modified xsi:type="dcterms:W3CDTF">2025-02-26T08:54:09Z</dcterms:modified>
</cp:coreProperties>
</file>