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I:\Ewa Botor\2025\SP Chechło\Zapytanie ofertowe\Zapytanie ofertowe\Do przetargu\"/>
    </mc:Choice>
  </mc:AlternateContent>
  <xr:revisionPtr revIDLastSave="0" documentId="8_{B749F1E1-2B12-42D2-8020-0F163C46F88E}" xr6:coauthVersionLast="47" xr6:coauthVersionMax="47" xr10:uidLastSave="{00000000-0000-0000-0000-000000000000}"/>
  <bookViews>
    <workbookView xWindow="-120" yWindow="-120" windowWidth="29040" windowHeight="15840" tabRatio="783" firstSheet="2" activeTab="6" xr2:uid="{00000000-000D-0000-FFFF-FFFF00000000}"/>
  </bookViews>
  <sheets>
    <sheet name="Instrukcja" sheetId="20" r:id="rId1"/>
    <sheet name="0.1. Ustalenia ogólne" sheetId="18" r:id="rId2"/>
    <sheet name="0.2. Tytuł" sheetId="2" r:id="rId3"/>
    <sheet name="0.3. Karta audytu" sheetId="3" r:id="rId4"/>
    <sheet name="0.4. Wskaźniki emisji" sheetId="21" r:id="rId5"/>
    <sheet name="0.5. Efekt eko" sheetId="16" r:id="rId6"/>
    <sheet name="0.6. Wskaźniki projektu" sheetId="22"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2" l="1"/>
  <c r="G28" i="22"/>
  <c r="F395" i="3" l="1"/>
  <c r="E395" i="3"/>
  <c r="F388" i="3" l="1"/>
  <c r="F398" i="3" s="1"/>
  <c r="E388" i="3"/>
  <c r="E398" i="3" s="1"/>
  <c r="F352" i="3"/>
  <c r="E352" i="3"/>
  <c r="E346" i="3"/>
  <c r="F330" i="3"/>
  <c r="F332" i="3" s="1"/>
  <c r="F333" i="3" s="1"/>
  <c r="E330" i="3"/>
  <c r="E331" i="3" s="1"/>
  <c r="F324" i="3"/>
  <c r="E324" i="3"/>
  <c r="F318" i="3"/>
  <c r="E318" i="3"/>
  <c r="F317" i="3"/>
  <c r="E317" i="3"/>
  <c r="E304" i="3"/>
  <c r="E256" i="3"/>
  <c r="E257" i="3" s="1"/>
  <c r="E251" i="3"/>
  <c r="F256" i="3"/>
  <c r="F257" i="3" s="1"/>
  <c r="F237" i="3"/>
  <c r="F238" i="3" s="1"/>
  <c r="E237" i="3"/>
  <c r="E238" i="3" s="1"/>
  <c r="F221" i="3"/>
  <c r="F222" i="3" s="1"/>
  <c r="E221" i="3"/>
  <c r="E222" i="3" s="1"/>
  <c r="F201" i="3"/>
  <c r="E201" i="3"/>
  <c r="E202" i="3" s="1"/>
  <c r="E141" i="3"/>
  <c r="E142" i="3" s="1"/>
  <c r="E181" i="3"/>
  <c r="F181" i="3"/>
  <c r="F161" i="3"/>
  <c r="E161" i="3"/>
  <c r="F141" i="3"/>
  <c r="E116" i="3"/>
  <c r="E117" i="3" s="1"/>
  <c r="F116" i="3"/>
  <c r="F117" i="3" s="1"/>
  <c r="F85" i="3"/>
  <c r="F86" i="3" s="1"/>
  <c r="E85" i="3"/>
  <c r="E86" i="3" s="1"/>
  <c r="F64" i="3"/>
  <c r="F65" i="3" s="1"/>
  <c r="E64" i="3"/>
  <c r="E65" i="3" s="1"/>
  <c r="F248" i="3"/>
  <c r="E248" i="3"/>
  <c r="F246" i="3"/>
  <c r="E246" i="3"/>
  <c r="F260" i="3"/>
  <c r="E260" i="3"/>
  <c r="F251" i="3"/>
  <c r="F311" i="3"/>
  <c r="E311" i="3"/>
  <c r="F305" i="3"/>
  <c r="F306" i="3" s="1"/>
  <c r="E305" i="3"/>
  <c r="E306" i="3" s="1"/>
  <c r="F304" i="3"/>
  <c r="F298" i="3"/>
  <c r="E298" i="3"/>
  <c r="F292" i="3"/>
  <c r="E292" i="3"/>
  <c r="E293" i="3" s="1"/>
  <c r="F291" i="3"/>
  <c r="E291" i="3"/>
  <c r="F241" i="3"/>
  <c r="E241" i="3"/>
  <c r="F235" i="3"/>
  <c r="E235" i="3"/>
  <c r="F225" i="3"/>
  <c r="E225" i="3"/>
  <c r="F216" i="3"/>
  <c r="E216" i="3"/>
  <c r="F205" i="3"/>
  <c r="E205" i="3"/>
  <c r="F196" i="3"/>
  <c r="E196" i="3"/>
  <c r="F187" i="3"/>
  <c r="E187" i="3"/>
  <c r="F185" i="3"/>
  <c r="E185" i="3"/>
  <c r="F176" i="3"/>
  <c r="E176" i="3"/>
  <c r="E167" i="3"/>
  <c r="F167" i="3"/>
  <c r="F165" i="3"/>
  <c r="E165" i="3"/>
  <c r="F156" i="3"/>
  <c r="E156" i="3"/>
  <c r="F147" i="3"/>
  <c r="E147" i="3"/>
  <c r="F145" i="3"/>
  <c r="E145" i="3"/>
  <c r="F134" i="3"/>
  <c r="E134" i="3"/>
  <c r="E122" i="3"/>
  <c r="F122" i="3"/>
  <c r="F120" i="3"/>
  <c r="E120" i="3"/>
  <c r="F109" i="3"/>
  <c r="E109" i="3"/>
  <c r="F91" i="3"/>
  <c r="E91" i="3"/>
  <c r="F89" i="3"/>
  <c r="E89" i="3"/>
  <c r="F78" i="3"/>
  <c r="E78" i="3"/>
  <c r="F70" i="3"/>
  <c r="E70" i="3"/>
  <c r="F68" i="3"/>
  <c r="E68" i="3"/>
  <c r="J23" i="16"/>
  <c r="I23" i="16"/>
  <c r="J11" i="16"/>
  <c r="K11" i="16" s="1"/>
  <c r="I11" i="16"/>
  <c r="I13" i="16" s="1"/>
  <c r="H11" i="16"/>
  <c r="I32" i="16" l="1"/>
  <c r="E326" i="3"/>
  <c r="F337" i="3"/>
  <c r="F338" i="3" s="1"/>
  <c r="F331" i="3"/>
  <c r="E332" i="3"/>
  <c r="E337" i="3" s="1"/>
  <c r="F320" i="3"/>
  <c r="E320" i="3"/>
  <c r="F294" i="3"/>
  <c r="F307" i="3"/>
  <c r="F308" i="3" s="1"/>
  <c r="F142" i="3"/>
  <c r="F202" i="3"/>
  <c r="E307" i="3"/>
  <c r="E294" i="3"/>
  <c r="E313" i="3"/>
  <c r="E300" i="3"/>
  <c r="E299" i="3"/>
  <c r="E312" i="3"/>
  <c r="F293" i="3"/>
  <c r="E339" i="3" l="1"/>
  <c r="E340" i="3" s="1"/>
  <c r="E338" i="3"/>
  <c r="E333" i="3"/>
  <c r="E334" i="3"/>
  <c r="E335" i="3" s="1"/>
  <c r="E296" i="3"/>
  <c r="E297" i="3" s="1"/>
  <c r="E309" i="3"/>
  <c r="E310" i="3" s="1"/>
  <c r="E308" i="3"/>
  <c r="E295" i="3"/>
  <c r="E57" i="3" l="1"/>
  <c r="F295" i="3" l="1"/>
  <c r="F299" i="3"/>
  <c r="F57" i="3" l="1"/>
  <c r="E319" i="3" l="1"/>
  <c r="F312" i="3" l="1"/>
  <c r="E314" i="3"/>
  <c r="E360" i="3"/>
  <c r="E348" i="3"/>
  <c r="I25" i="16"/>
  <c r="E353" i="3" l="1"/>
  <c r="E325" i="3"/>
  <c r="E301" i="3"/>
  <c r="E321" i="3"/>
  <c r="E362" i="3"/>
  <c r="I34" i="16" l="1"/>
  <c r="E366" i="3"/>
  <c r="F346" i="3" l="1"/>
  <c r="E349" i="3" l="1"/>
  <c r="E350" i="3" s="1"/>
  <c r="F348" i="3"/>
  <c r="E354" i="3" l="1"/>
  <c r="E355" i="3" s="1"/>
  <c r="F353" i="3"/>
  <c r="J13" i="16" l="1"/>
  <c r="L11" i="16" l="1"/>
  <c r="L13" i="16" s="1"/>
  <c r="K13" i="16"/>
  <c r="F325" i="3" l="1"/>
  <c r="E322" i="3"/>
  <c r="E323" i="3" s="1"/>
  <c r="F321" i="3"/>
  <c r="H23" i="16"/>
  <c r="K23" i="16"/>
  <c r="J25" i="16"/>
  <c r="J32" i="16"/>
  <c r="K32" i="16" s="1"/>
  <c r="E407" i="3" s="1"/>
  <c r="F362" i="3"/>
  <c r="E363" i="3"/>
  <c r="E364" i="3" s="1"/>
  <c r="E399" i="3"/>
  <c r="E400" i="3" s="1"/>
  <c r="E327" i="3" l="1"/>
  <c r="F366" i="3"/>
  <c r="F319" i="3"/>
  <c r="F360" i="3"/>
  <c r="L23" i="16"/>
  <c r="L25" i="16" s="1"/>
  <c r="K25" i="16"/>
  <c r="J34" i="16"/>
  <c r="E367" i="3" l="1"/>
  <c r="K34" i="16"/>
  <c r="J37" i="16" s="1"/>
  <c r="E409" i="3" s="1"/>
  <c r="L32" i="16"/>
  <c r="E408" i="3" s="1"/>
  <c r="E368" i="3" l="1"/>
  <c r="L34" i="16"/>
</calcChain>
</file>

<file path=xl/sharedStrings.xml><?xml version="1.0" encoding="utf-8"?>
<sst xmlns="http://schemas.openxmlformats.org/spreadsheetml/2006/main" count="1370" uniqueCount="579">
  <si>
    <t>1.</t>
  </si>
  <si>
    <t>2.</t>
  </si>
  <si>
    <t>Nazwa zadania</t>
  </si>
  <si>
    <t>3.</t>
  </si>
  <si>
    <t>Adres</t>
  </si>
  <si>
    <t>Obiekt</t>
  </si>
  <si>
    <t>A</t>
  </si>
  <si>
    <r>
      <t>m</t>
    </r>
    <r>
      <rPr>
        <vertAlign val="superscript"/>
        <sz val="8"/>
        <rFont val="Arial"/>
        <family val="2"/>
        <charset val="238"/>
      </rPr>
      <t>2</t>
    </r>
  </si>
  <si>
    <r>
      <t>m</t>
    </r>
    <r>
      <rPr>
        <vertAlign val="superscript"/>
        <sz val="8"/>
        <rFont val="Arial"/>
        <family val="2"/>
        <charset val="238"/>
      </rPr>
      <t>3</t>
    </r>
  </si>
  <si>
    <t>Liczba kondygnacji</t>
  </si>
  <si>
    <t>Liczba lokali mieszkalnych</t>
  </si>
  <si>
    <t>Wykonawca audytu:</t>
  </si>
  <si>
    <t>Autor (autorzy) audytu:</t>
  </si>
  <si>
    <t>Podpisy i pieczątki</t>
  </si>
  <si>
    <t>KARTA  AUDYTU ENERGETYCZNEGO BUDYNKU</t>
  </si>
  <si>
    <t>Miejscowość</t>
  </si>
  <si>
    <t>Data</t>
  </si>
  <si>
    <t xml:space="preserve">1. </t>
  </si>
  <si>
    <t>Dane ogólne</t>
  </si>
  <si>
    <t xml:space="preserve">2. </t>
  </si>
  <si>
    <t>Stan przed ter-</t>
  </si>
  <si>
    <t>Stan po ter-</t>
  </si>
  <si>
    <t>momodernizacją</t>
  </si>
  <si>
    <t>momodernizacji</t>
  </si>
  <si>
    <t>Konstrukcja/technologia budynku</t>
  </si>
  <si>
    <t xml:space="preserve">Powierzchnia użytkowa (ogrzewana)  części mieszkalnej              </t>
  </si>
  <si>
    <t>4.</t>
  </si>
  <si>
    <t xml:space="preserve">Powierzchnia użytkowa (ogrzewana) części niemieszkalnej oraz innych pomieszczeń miemieszkalnych                  </t>
  </si>
  <si>
    <t>5.</t>
  </si>
  <si>
    <t xml:space="preserve">Łączna powierzchnia użytkowa (ogrzewana)             </t>
  </si>
  <si>
    <t>Kubatura części ogrzewanej</t>
  </si>
  <si>
    <t>7.</t>
  </si>
  <si>
    <t>8.</t>
  </si>
  <si>
    <t>9.</t>
  </si>
  <si>
    <t>10.</t>
  </si>
  <si>
    <t xml:space="preserve">Współczynnik A/V                                                        </t>
  </si>
  <si>
    <t>1/m</t>
  </si>
  <si>
    <t>11.</t>
  </si>
  <si>
    <t>Inne dane charakteryzujące budynek</t>
  </si>
  <si>
    <t>-</t>
  </si>
  <si>
    <t xml:space="preserve">3. </t>
  </si>
  <si>
    <t>Uo</t>
  </si>
  <si>
    <t>Up</t>
  </si>
  <si>
    <r>
      <t>W/(m</t>
    </r>
    <r>
      <rPr>
        <vertAlign val="superscript"/>
        <sz val="8"/>
        <rFont val="Arial"/>
        <family val="2"/>
        <charset val="238"/>
      </rPr>
      <t>2</t>
    </r>
    <r>
      <rPr>
        <sz val="8"/>
        <rFont val="Arial"/>
        <family val="2"/>
        <charset val="238"/>
      </rPr>
      <t>K)</t>
    </r>
  </si>
  <si>
    <t>6.</t>
  </si>
  <si>
    <t xml:space="preserve"> Charakterystyka energetyczna budynku</t>
  </si>
  <si>
    <t>Obliczeniowa moc cieplna systemu grzewczego</t>
  </si>
  <si>
    <t>kW</t>
  </si>
  <si>
    <t>Roczne zapotrzebowanie energii użytkowej</t>
  </si>
  <si>
    <t>kWh/rok</t>
  </si>
  <si>
    <t>GJ/rok</t>
  </si>
  <si>
    <t>Sprawność wytwarzania</t>
  </si>
  <si>
    <r>
      <t>η</t>
    </r>
    <r>
      <rPr>
        <vertAlign val="subscript"/>
        <sz val="8"/>
        <rFont val="Arial"/>
        <family val="2"/>
        <charset val="238"/>
      </rPr>
      <t>H.g</t>
    </r>
    <r>
      <rPr>
        <sz val="8"/>
        <rFont val="Arial"/>
        <family val="2"/>
        <charset val="238"/>
      </rPr>
      <t xml:space="preserve">   </t>
    </r>
  </si>
  <si>
    <t>Sprawność przesyłu</t>
  </si>
  <si>
    <r>
      <t>η</t>
    </r>
    <r>
      <rPr>
        <vertAlign val="subscript"/>
        <sz val="8"/>
        <rFont val="Arial"/>
        <family val="2"/>
        <charset val="238"/>
      </rPr>
      <t>H.d</t>
    </r>
    <r>
      <rPr>
        <sz val="8"/>
        <rFont val="Arial"/>
        <family val="2"/>
        <charset val="238"/>
      </rPr>
      <t xml:space="preserve">   </t>
    </r>
  </si>
  <si>
    <t>Sprawność regulacji i wykorzystania</t>
  </si>
  <si>
    <r>
      <t>η</t>
    </r>
    <r>
      <rPr>
        <vertAlign val="subscript"/>
        <sz val="8"/>
        <rFont val="Arial"/>
        <family val="2"/>
        <charset val="238"/>
      </rPr>
      <t>H.e</t>
    </r>
    <r>
      <rPr>
        <sz val="8"/>
        <rFont val="Arial"/>
        <family val="2"/>
        <charset val="238"/>
      </rPr>
      <t xml:space="preserve">   </t>
    </r>
  </si>
  <si>
    <t>Sprawność akumulacji</t>
  </si>
  <si>
    <r>
      <t>η</t>
    </r>
    <r>
      <rPr>
        <vertAlign val="subscript"/>
        <sz val="8"/>
        <rFont val="Arial"/>
        <family val="2"/>
        <charset val="238"/>
      </rPr>
      <t>H.s</t>
    </r>
    <r>
      <rPr>
        <sz val="8"/>
        <rFont val="Arial"/>
        <family val="2"/>
        <charset val="238"/>
      </rPr>
      <t xml:space="preserve">   </t>
    </r>
  </si>
  <si>
    <t>Uwzględnienie przerw na ogrzewanie w okresie tygodnia</t>
  </si>
  <si>
    <r>
      <t>w</t>
    </r>
    <r>
      <rPr>
        <vertAlign val="subscript"/>
        <sz val="8"/>
        <rFont val="Arial"/>
        <family val="2"/>
        <charset val="238"/>
      </rPr>
      <t>t</t>
    </r>
  </si>
  <si>
    <t>Uwzględnienie przerw na ogrzewanie w okresie doby</t>
  </si>
  <si>
    <t xml:space="preserve">Roczne zapotrzebowanie energii końcowej </t>
  </si>
  <si>
    <t xml:space="preserve">Roczne zapotrzebowanie energii pierwotnej  </t>
  </si>
  <si>
    <t>Roczne zapotrzebowanie energii pomocniczej</t>
  </si>
  <si>
    <t>12.</t>
  </si>
  <si>
    <t xml:space="preserve">Faktyczne zużycie  paliwa i energii </t>
  </si>
  <si>
    <t>Mg/rok</t>
  </si>
  <si>
    <t xml:space="preserve">w roku porzedzającym audyt                        </t>
  </si>
  <si>
    <t>Sposób doprowadzenia i odprowadzenia powietrza</t>
  </si>
  <si>
    <t xml:space="preserve">Strumień powietrza zewnętrznego                         </t>
  </si>
  <si>
    <r>
      <t>m</t>
    </r>
    <r>
      <rPr>
        <vertAlign val="superscript"/>
        <sz val="8"/>
        <rFont val="Arial"/>
        <family val="2"/>
        <charset val="238"/>
      </rPr>
      <t>3</t>
    </r>
    <r>
      <rPr>
        <sz val="8"/>
        <rFont val="Arial"/>
        <family val="2"/>
        <charset val="238"/>
      </rPr>
      <t>/h</t>
    </r>
  </si>
  <si>
    <t xml:space="preserve">Krotność wymian powietrza                                     </t>
  </si>
  <si>
    <t xml:space="preserve"> 1/h</t>
  </si>
  <si>
    <t>Kubatura pomieszczeń z wentylacją mechaniczną</t>
  </si>
  <si>
    <t>Obliczeniowa moc cieplna wentylacji mechanicznej</t>
  </si>
  <si>
    <t>13.</t>
  </si>
  <si>
    <t>14.</t>
  </si>
  <si>
    <t>15.</t>
  </si>
  <si>
    <t>16.</t>
  </si>
  <si>
    <t>Sposób doprowadzenia chłodu</t>
  </si>
  <si>
    <t>Obliczeniowa moc cieplna instalacji</t>
  </si>
  <si>
    <t xml:space="preserve">Roczne zapotrzebowanie energii użytkowej                                   </t>
  </si>
  <si>
    <t>kWh/a</t>
  </si>
  <si>
    <t>Sprawność źródła chłodu</t>
  </si>
  <si>
    <t>ESEER</t>
  </si>
  <si>
    <t>Sprawność dystrybucji chłodu</t>
  </si>
  <si>
    <r>
      <t>η</t>
    </r>
    <r>
      <rPr>
        <vertAlign val="subscript"/>
        <sz val="8"/>
        <rFont val="Arial"/>
        <family val="2"/>
        <charset val="238"/>
      </rPr>
      <t>c</t>
    </r>
    <r>
      <rPr>
        <vertAlign val="subscript"/>
        <sz val="8"/>
        <rFont val="Arial"/>
        <family val="2"/>
        <charset val="238"/>
      </rPr>
      <t>.d</t>
    </r>
  </si>
  <si>
    <t>Sprawność wykorzystania chłodu</t>
  </si>
  <si>
    <r>
      <t>η</t>
    </r>
    <r>
      <rPr>
        <vertAlign val="subscript"/>
        <sz val="8"/>
        <rFont val="Arial"/>
        <family val="2"/>
        <charset val="238"/>
      </rPr>
      <t>c.e</t>
    </r>
  </si>
  <si>
    <t>Sprawność akumulacji chłodu</t>
  </si>
  <si>
    <r>
      <t>η</t>
    </r>
    <r>
      <rPr>
        <vertAlign val="subscript"/>
        <sz val="8"/>
        <rFont val="Arial"/>
        <family val="2"/>
        <charset val="238"/>
      </rPr>
      <t>c.s</t>
    </r>
  </si>
  <si>
    <t xml:space="preserve">Roczne zapotrzebowanie energii końcowej                                   </t>
  </si>
  <si>
    <t>Obliczeniowa moc cieplna c.w.u.</t>
  </si>
  <si>
    <t>Sprawność źródła ciepła c.w.u.</t>
  </si>
  <si>
    <r>
      <t>η</t>
    </r>
    <r>
      <rPr>
        <vertAlign val="subscript"/>
        <sz val="8"/>
        <rFont val="Arial"/>
        <family val="2"/>
        <charset val="238"/>
      </rPr>
      <t>H.g</t>
    </r>
  </si>
  <si>
    <t>Sprawność dystrybucji ciepła c.w.u.</t>
  </si>
  <si>
    <r>
      <t>η</t>
    </r>
    <r>
      <rPr>
        <vertAlign val="subscript"/>
        <sz val="8"/>
        <rFont val="Arial"/>
        <family val="2"/>
        <charset val="238"/>
      </rPr>
      <t>W</t>
    </r>
    <r>
      <rPr>
        <sz val="8"/>
        <rFont val="Arial"/>
        <family val="2"/>
        <charset val="238"/>
      </rPr>
      <t>.</t>
    </r>
    <r>
      <rPr>
        <vertAlign val="subscript"/>
        <sz val="8"/>
        <rFont val="Arial"/>
        <family val="2"/>
        <charset val="238"/>
      </rPr>
      <t>d</t>
    </r>
  </si>
  <si>
    <t>Sprawność wykorzystania ciepła c.w.u.</t>
  </si>
  <si>
    <r>
      <t>η</t>
    </r>
    <r>
      <rPr>
        <vertAlign val="subscript"/>
        <sz val="8"/>
        <rFont val="Arial"/>
        <family val="2"/>
        <charset val="238"/>
      </rPr>
      <t>W</t>
    </r>
    <r>
      <rPr>
        <sz val="8"/>
        <rFont val="Arial"/>
        <family val="2"/>
        <charset val="238"/>
      </rPr>
      <t>.</t>
    </r>
    <r>
      <rPr>
        <vertAlign val="subscript"/>
        <sz val="8"/>
        <rFont val="Arial"/>
        <family val="2"/>
        <charset val="238"/>
      </rPr>
      <t>e</t>
    </r>
  </si>
  <si>
    <t>Sprawność akumulacji c.w.u.</t>
  </si>
  <si>
    <r>
      <t>η</t>
    </r>
    <r>
      <rPr>
        <vertAlign val="subscript"/>
        <sz val="8"/>
        <rFont val="Arial"/>
        <family val="2"/>
        <charset val="238"/>
      </rPr>
      <t>W.s</t>
    </r>
  </si>
  <si>
    <t xml:space="preserve">Faktyczne zużycie paliwa i energii </t>
  </si>
  <si>
    <t>%</t>
  </si>
  <si>
    <t>Roczne zapotrzebowanie energii końcowej</t>
  </si>
  <si>
    <t>Roczne zapotrzebowanie energii pierwotnej</t>
  </si>
  <si>
    <t xml:space="preserve"> zł/(MW*mc)</t>
  </si>
  <si>
    <t>zł/rok</t>
  </si>
  <si>
    <t>Efekt</t>
  </si>
  <si>
    <t>Suma kosztów</t>
  </si>
  <si>
    <t xml:space="preserve">Efekt                       </t>
  </si>
  <si>
    <t xml:space="preserve">Planowane koszty całkowite              </t>
  </si>
  <si>
    <t>zł</t>
  </si>
  <si>
    <t xml:space="preserve">Czas zwrotu nakładów inwestycyjnych                </t>
  </si>
  <si>
    <t>lat</t>
  </si>
  <si>
    <r>
      <t>Redukcja emisji  CO</t>
    </r>
    <r>
      <rPr>
        <vertAlign val="subscript"/>
        <sz val="8"/>
        <rFont val="Arial"/>
        <family val="2"/>
        <charset val="238"/>
      </rPr>
      <t>2</t>
    </r>
    <r>
      <rPr>
        <sz val="8"/>
        <rFont val="Arial"/>
        <family val="2"/>
        <charset val="238"/>
      </rPr>
      <t xml:space="preserve">  dla całego pakietu usprawnień          </t>
    </r>
  </si>
  <si>
    <r>
      <t>Cena redukcja emisji  CO</t>
    </r>
    <r>
      <rPr>
        <vertAlign val="subscript"/>
        <sz val="8"/>
        <rFont val="Arial"/>
        <family val="2"/>
        <charset val="238"/>
      </rPr>
      <t>2</t>
    </r>
    <r>
      <rPr>
        <sz val="8"/>
        <rFont val="Arial"/>
        <family val="2"/>
        <charset val="238"/>
      </rPr>
      <t xml:space="preserve">                           </t>
    </r>
  </si>
  <si>
    <t>zł/(kWh * rok)</t>
  </si>
  <si>
    <t>Zamawiający:</t>
  </si>
  <si>
    <t>Miejscowość:</t>
  </si>
  <si>
    <t>Data:</t>
  </si>
  <si>
    <t>Zamawiający (wnioskodawca)</t>
  </si>
  <si>
    <t>Autorzy</t>
  </si>
  <si>
    <t>1.1.</t>
  </si>
  <si>
    <t>Kwalifikacje</t>
  </si>
  <si>
    <t>1.2.</t>
  </si>
  <si>
    <t>1.3.</t>
  </si>
  <si>
    <t>Ustalenia ogólne</t>
  </si>
  <si>
    <t>Wyszczególnienie</t>
  </si>
  <si>
    <t>ΔEP</t>
  </si>
  <si>
    <t>Klasa</t>
  </si>
  <si>
    <t>"A"</t>
  </si>
  <si>
    <t>"B"</t>
  </si>
  <si>
    <t>"C"</t>
  </si>
  <si>
    <t>"D"</t>
  </si>
  <si>
    <t xml:space="preserve">przedsięwzięcia termomodernizacyjnego </t>
  </si>
  <si>
    <t>Adres obiektu:</t>
  </si>
  <si>
    <t>Obiekt:</t>
  </si>
  <si>
    <t>2.1.</t>
  </si>
  <si>
    <t>2.2.</t>
  </si>
  <si>
    <t>2.3.</t>
  </si>
  <si>
    <t>Ilość</t>
  </si>
  <si>
    <t>szt.</t>
  </si>
  <si>
    <t>Wartość opałowa</t>
  </si>
  <si>
    <t>WO</t>
  </si>
  <si>
    <t>MJ/kg</t>
  </si>
  <si>
    <t>zł/Mg</t>
  </si>
  <si>
    <t>kWh</t>
  </si>
  <si>
    <t>zł/GJ</t>
  </si>
  <si>
    <t>MW</t>
  </si>
  <si>
    <t>Energia elektryczna</t>
  </si>
  <si>
    <t>GJ/a</t>
  </si>
  <si>
    <t>Sprawność źródła ciepła c.o.</t>
  </si>
  <si>
    <t>"I"</t>
  </si>
  <si>
    <t>Jednostka</t>
  </si>
  <si>
    <r>
      <t>m</t>
    </r>
    <r>
      <rPr>
        <vertAlign val="superscript"/>
        <sz val="7"/>
        <rFont val="Arial"/>
        <family val="2"/>
        <charset val="238"/>
      </rPr>
      <t>2</t>
    </r>
  </si>
  <si>
    <t>osoby</t>
  </si>
  <si>
    <t>w tym powierzchnia z wentylacją mechaniczną</t>
  </si>
  <si>
    <r>
      <t>kWh/(m</t>
    </r>
    <r>
      <rPr>
        <vertAlign val="superscript"/>
        <sz val="7"/>
        <rFont val="Arial"/>
        <family val="2"/>
        <charset val="238"/>
      </rPr>
      <t>2</t>
    </r>
    <r>
      <rPr>
        <sz val="7"/>
        <rFont val="Arial"/>
        <family val="2"/>
        <charset val="238"/>
      </rPr>
      <t>*a)</t>
    </r>
  </si>
  <si>
    <t>"E"</t>
  </si>
  <si>
    <t>"F"</t>
  </si>
  <si>
    <t>Sieć cieplna</t>
  </si>
  <si>
    <t>"G"</t>
  </si>
  <si>
    <t>"H"</t>
  </si>
  <si>
    <t>"K"</t>
  </si>
  <si>
    <t>"L"</t>
  </si>
  <si>
    <t xml:space="preserve">Energia cieplna </t>
  </si>
  <si>
    <t>Koszty inwestycyjne</t>
  </si>
  <si>
    <t>kg/GJ</t>
  </si>
  <si>
    <t>kg/MWh</t>
  </si>
  <si>
    <t>Koszty inwestycyjne pakietu usprawnień</t>
  </si>
  <si>
    <r>
      <t>Koszt jednostkowy redukcji emisji CO</t>
    </r>
    <r>
      <rPr>
        <vertAlign val="subscript"/>
        <sz val="8"/>
        <rFont val="Arial"/>
        <family val="2"/>
        <charset val="238"/>
      </rPr>
      <t>2</t>
    </r>
  </si>
  <si>
    <r>
      <t>Wskaźnik emisji CO</t>
    </r>
    <r>
      <rPr>
        <vertAlign val="subscript"/>
        <sz val="8"/>
        <rFont val="Arial"/>
        <family val="2"/>
        <charset val="238"/>
      </rPr>
      <t>2</t>
    </r>
  </si>
  <si>
    <t>Zużycie energii</t>
  </si>
  <si>
    <t>Aktualne</t>
  </si>
  <si>
    <t>Efekt energetyczny i ekologiczny</t>
  </si>
  <si>
    <t xml:space="preserve">Paliwo (energia) </t>
  </si>
  <si>
    <t xml:space="preserve">Energia </t>
  </si>
  <si>
    <t>Aktualna</t>
  </si>
  <si>
    <t>Łączny ekologiczny</t>
  </si>
  <si>
    <t>MWh/rok</t>
  </si>
  <si>
    <t>Wskaźniki</t>
  </si>
  <si>
    <t xml:space="preserve"> Wskaźniki produktu</t>
  </si>
  <si>
    <t>Liczba zmodernizowanych energetycznie budynków</t>
  </si>
  <si>
    <t>Liczba zmodernizowanych indywidualnych źródeł ciepła</t>
  </si>
  <si>
    <t>Lokale mieszkalne o udoskonalonej charakterystyce energetycznej</t>
  </si>
  <si>
    <t>Dodatkowa zdolność wytwarzania energii elektrycznej ze źródeł OZE</t>
  </si>
  <si>
    <t>Dodatkowa zdolność wytwarzania energii cieplnej ze źródeł OZE</t>
  </si>
  <si>
    <t>Liczba wybudowanych jednostek wytwarzania energii elektrycznej ze źródeł OZE</t>
  </si>
  <si>
    <t>Liczba zmodernizowanych jednostek wytwarzania energii elektrycznej ze źródeł OZE</t>
  </si>
  <si>
    <t>Liczba wybudowanych jednostek wytwarzania energii cieplnej ze źródeł OZE</t>
  </si>
  <si>
    <t>Liczba zmodernizowanych jednostek wytwarzania energii cieplnej ze źródeł OZE</t>
  </si>
  <si>
    <t xml:space="preserve"> Wskaźniki rezultatu</t>
  </si>
  <si>
    <t>t/a</t>
  </si>
  <si>
    <t>zł/t</t>
  </si>
  <si>
    <t>Ilość zaoszczędzonej energii elektrycznej</t>
  </si>
  <si>
    <t>Ilość zaoszczędzonej energii cieplnej</t>
  </si>
  <si>
    <t>Ilość wytworzonej energii elektrycznej ze źródeł OZE</t>
  </si>
  <si>
    <t>Ilość wytworzonej energii cieplnej ze źródeł OZE</t>
  </si>
  <si>
    <t>Liczba osób użytkujących budynek</t>
  </si>
  <si>
    <t xml:space="preserve">Wentylacja  grawitacyjna </t>
  </si>
  <si>
    <t>Obliczeniowa moc cieplna strat</t>
  </si>
  <si>
    <t>Obliczeniowa moc elektryczna paneli fotowoltaicznych</t>
  </si>
  <si>
    <t>Roczne wytworzenie energii użytkowej</t>
  </si>
  <si>
    <t xml:space="preserve">  Energia elektryczna fotowoltaiczna z magazynem energii</t>
  </si>
  <si>
    <t>Roczne wytworzenie energii użytkowej i końcowej</t>
  </si>
  <si>
    <t>Roczne wytworzenie energii pierwotnej</t>
  </si>
  <si>
    <t>Pojemność magazynu energii</t>
  </si>
  <si>
    <t>Roczne magazynowanie energii</t>
  </si>
  <si>
    <t xml:space="preserve">  Energia elektryczna wiatrowa z magazynem energii</t>
  </si>
  <si>
    <t>Obliczeniowa moc turbin</t>
  </si>
  <si>
    <t xml:space="preserve">  Energia elektryczna wodna</t>
  </si>
  <si>
    <t>Obliczeniowa moc cieplna</t>
  </si>
  <si>
    <t>Efekt zapotrzebowanie energii pierwotnej</t>
  </si>
  <si>
    <t>Wartość wskaźnika</t>
  </si>
  <si>
    <t xml:space="preserve">Efekt </t>
  </si>
  <si>
    <t xml:space="preserve"> Podsumowanie mocy i energii</t>
  </si>
  <si>
    <t>Energia elektryczna systemowa</t>
  </si>
  <si>
    <t>Energia elektryczna OZE</t>
  </si>
  <si>
    <t>Ogółem energia</t>
  </si>
  <si>
    <t>Opłata stała energii z sieci cieplowniczej</t>
  </si>
  <si>
    <t>Opłata zmienna energii z miejskiej sieci ciepłowniczej</t>
  </si>
  <si>
    <t>Cena zakupu energii elektrycznej</t>
  </si>
  <si>
    <t>Cena sprzedaży energii elektrycznej</t>
  </si>
  <si>
    <t xml:space="preserve"> Łączne koszty eksploatacji </t>
  </si>
  <si>
    <t>t/rok</t>
  </si>
  <si>
    <t>zł(/t * rok)</t>
  </si>
  <si>
    <t xml:space="preserve"> Charakterystyka ekonomiczna optymalnego wariantu termomodernizacyjnego</t>
  </si>
  <si>
    <r>
      <t xml:space="preserve"> Efekt ekologiczny  i ekonomiczny CO</t>
    </r>
    <r>
      <rPr>
        <b/>
        <vertAlign val="subscript"/>
        <sz val="8"/>
        <rFont val="Arial"/>
        <family val="2"/>
        <charset val="238"/>
      </rPr>
      <t>2</t>
    </r>
  </si>
  <si>
    <t xml:space="preserve">Cena zmniejszenia zapotrzebowania energii pierwotnej                      </t>
  </si>
  <si>
    <t xml:space="preserve"> Efekt ekonomiczny energii pierwotnej</t>
  </si>
  <si>
    <t>Wskaźnik  ΔEP</t>
  </si>
  <si>
    <t>Efekt zapotrzebowania energii końcowej</t>
  </si>
  <si>
    <t>Roczne wytworzenie energii końcowej</t>
  </si>
  <si>
    <t>Efekt wytworzenia energii końcowej</t>
  </si>
  <si>
    <t>Efekt wytworzenia energii pierwotnej</t>
  </si>
  <si>
    <t>docelowa</t>
  </si>
  <si>
    <t>Wskaźnik</t>
  </si>
  <si>
    <t>Budynek pasywny</t>
  </si>
  <si>
    <t>Budynek oszczędny</t>
  </si>
  <si>
    <t>≤ 20</t>
  </si>
  <si>
    <r>
      <t>"A</t>
    </r>
    <r>
      <rPr>
        <vertAlign val="superscript"/>
        <sz val="8"/>
        <color theme="1"/>
        <rFont val="Arial"/>
        <family val="2"/>
        <charset val="238"/>
      </rPr>
      <t>+</t>
    </r>
    <r>
      <rPr>
        <sz val="8"/>
        <color theme="1"/>
        <rFont val="Arial"/>
        <family val="2"/>
        <charset val="238"/>
      </rPr>
      <t>"</t>
    </r>
  </si>
  <si>
    <t>Budynek niskoenergetyczny</t>
  </si>
  <si>
    <t>B"</t>
  </si>
  <si>
    <t>Budynek energochłonny</t>
  </si>
  <si>
    <t>Budynek ekstra energochłonny</t>
  </si>
  <si>
    <t>Klasy energochłonności</t>
  </si>
  <si>
    <t>Budynek bardzo energochłonny</t>
  </si>
  <si>
    <t>&gt; 1 000</t>
  </si>
  <si>
    <t>od 20 do 45</t>
  </si>
  <si>
    <t>od 45  do 80</t>
  </si>
  <si>
    <t>od 80 do 100</t>
  </si>
  <si>
    <t>od 100 do150</t>
  </si>
  <si>
    <t>od 150 do 250</t>
  </si>
  <si>
    <t>od 250 do 500</t>
  </si>
  <si>
    <t>od 500 do 1000</t>
  </si>
  <si>
    <t>Budynek bardzo wysoko energochłonny</t>
  </si>
  <si>
    <t>Budynek średnioenergochłonny energetycznie</t>
  </si>
  <si>
    <t>Budynek średniooszczędny energetycznie</t>
  </si>
  <si>
    <t>RCR029</t>
  </si>
  <si>
    <t>PLRR009</t>
  </si>
  <si>
    <t>RCR105</t>
  </si>
  <si>
    <t>PLRR011</t>
  </si>
  <si>
    <t>PLRR012</t>
  </si>
  <si>
    <t>PLRO026</t>
  </si>
  <si>
    <t>PLRO027</t>
  </si>
  <si>
    <t>PLRO034</t>
  </si>
  <si>
    <t>PLRO035</t>
  </si>
  <si>
    <t>PLRO036</t>
  </si>
  <si>
    <t>PLRO037</t>
  </si>
  <si>
    <t>PLRR013</t>
  </si>
  <si>
    <t>PLRR014</t>
  </si>
  <si>
    <t>Liczba zmodernizowanych źródeł ciepła (innych niż indywidualne)</t>
  </si>
  <si>
    <t>Lokale mieszkalne wykorzystujące kotły i systemy ciepłownicze zasilane gazem ziemnym zastępują instalacje zasilane paliwem stałym i innymi paliwami kopalnymi</t>
  </si>
  <si>
    <t>Definicje wskaźników  produktu</t>
  </si>
  <si>
    <t>Podstawowe normy</t>
  </si>
  <si>
    <t>PN-EN ISO 6946  - norma na wyznaczanie współczynnika „U”</t>
  </si>
  <si>
    <t>PN-EN 16247-1 Audity energetyczne. Część 1 Wymagania ogólne</t>
  </si>
  <si>
    <t>PN-EN 16247-2 Audity energetyczne. Część 2  Budynki</t>
  </si>
  <si>
    <t>PN-EN ISO 50001 Systemy zarządzania energią. Wymagania i zalecenia użytkowania</t>
  </si>
  <si>
    <t>Uregulowanie prawne</t>
  </si>
  <si>
    <t>W Polsce brak uregulowania prawnego w zakresie kwalifikacji osób mogących wykonywać audyty energetyczne.</t>
  </si>
  <si>
    <t>lub uprawnienia budowlane</t>
  </si>
  <si>
    <t>lub ukończony kurs audytora</t>
  </si>
  <si>
    <t>Zalecane kwalifikacje do wykonywania audytów energetycznych</t>
  </si>
  <si>
    <t>Podstawowe akty prawne</t>
  </si>
  <si>
    <t>Wymagane kwalifikacje do sporządzanią świadectw charakterystyki energetycznej</t>
  </si>
  <si>
    <t>Rejestracja na liście Centralnego Rejestru Charakterystyki Energetycznej Budynków oraz posiadanie aktualnego ubezpieczenie od odpowiedzialności cywilnej  w zakresie sporządzania świadectw charakterystyki energetycznej</t>
  </si>
  <si>
    <t>Instalacja chłodu  energia nieodnawialna</t>
  </si>
  <si>
    <t>Podstawa opracowania  audytu</t>
  </si>
  <si>
    <t>Dokumentacja archiwalna  opracowana przez:</t>
  </si>
  <si>
    <t>Dokumentacja projektowa opracowana przez:</t>
  </si>
  <si>
    <t xml:space="preserve">Dane techniczne i ekspolatacyjne udostępnione przez Zamawiającego - przechowywanie w/w danych w audycie archiwalnym do zakończenia okresu trwałości projektu                                            </t>
  </si>
  <si>
    <t>Inwentaryzacja własna - należy podać zakres tej inwentaryzacji:</t>
  </si>
  <si>
    <t>Załączniki w PDF</t>
  </si>
  <si>
    <t xml:space="preserve">Łączne podsumowanie wskaźników i rezultatów </t>
  </si>
  <si>
    <t>Obmiary</t>
  </si>
  <si>
    <t>Kompatybilność z przedmiarem, kosztorysem inwestorskim i dokumentacją projektową</t>
  </si>
  <si>
    <t>zgodność z przedmiarem</t>
  </si>
  <si>
    <t>Rozwiązania techniczne</t>
  </si>
  <si>
    <t>zgodne z dokumentacją projektową</t>
  </si>
  <si>
    <t>dopuszczalna odchyłka do 25 % w stosunku do kosztorysu inwestorskiego  - w przypadku większej odchyłki audyt do aktualizacji</t>
  </si>
  <si>
    <t>Inne normy, jeżeli dotyczą przedsięwzięć termomodernizacyjnych analizowanych w audycie.   Jeżeli tak, to należy wpisać je poniżej:</t>
  </si>
  <si>
    <t>Energia elektryczna i OZE</t>
  </si>
  <si>
    <t>do</t>
  </si>
  <si>
    <t xml:space="preserve">Obliczeniowe zużycie paliw i energii </t>
  </si>
  <si>
    <t xml:space="preserve">większe niż faktyczne </t>
  </si>
  <si>
    <t>Energia cieplna OZE</t>
  </si>
  <si>
    <t xml:space="preserve">Obliczeniowe wytworzenie energii </t>
  </si>
  <si>
    <t xml:space="preserve">mniejsze niż faktycznie uzyskane </t>
  </si>
  <si>
    <t>Zgodność faktycznego zużycia paliw i energii z zużyciem obliczeniowym dla stanu przed termomodernizacją  - w przypadku wystąpienia różnic wyjaśnienie audytora. Wyjaśnienie do ewentualnej akceptacji.</t>
  </si>
  <si>
    <t>Świadectwo charakterystyki energetycznej wykonane wg metody obliczeniowej dla danego budynku przed termomodernizacją</t>
  </si>
  <si>
    <t>Zgodność prognozowanego obliczeniowego wytworzenia energii OZE dla stanu po termomodernizacji  z faktycznym wytworzeniem tej energii po tej termomodernizacji                     - w przypadku wystąpienia różnic wyjaśnienie beneficjenta łącznie z audytorem, autorem dokumentacji projektowej oraz inspektorem nadzoru. Wyjaśnienie do ewentualnej akceptacji.</t>
  </si>
  <si>
    <t>wykształcenie wyższe kierunkowe (podyplomowe)</t>
  </si>
  <si>
    <t>minimum</t>
  </si>
  <si>
    <t>Zmniejszenie zużycia energii pierwotnej ΔEP</t>
  </si>
  <si>
    <t>Poprawa klasy energetycznej budynku</t>
  </si>
  <si>
    <t>jedna klasa</t>
  </si>
  <si>
    <t>Ocena zapotrzebowania na energię pierwotną  w nawiązaniu do stanu przed i po termomodernizacji</t>
  </si>
  <si>
    <t>Klasa energochłonności  wg tabeli 12.</t>
  </si>
  <si>
    <t>Książka obiektu budowlanego</t>
  </si>
  <si>
    <t>Efekt przedsięwzięć termomodernizacyjnych akceptowalny do wsparcia finansowego</t>
  </si>
  <si>
    <t>Kwalifikacje autora (autorów) audytu energetycznego:</t>
  </si>
  <si>
    <t>Zużycie paliwa lub energii</t>
  </si>
  <si>
    <t>Kotłownia o mocy od 60 kW</t>
  </si>
  <si>
    <t>Budynki zasilane z centralnej kotlowni lub centralnego węzła cieplnego</t>
  </si>
  <si>
    <t>Wymagana dokumentacja i opomiarowanie:</t>
  </si>
  <si>
    <t>licznik energii cieplnej</t>
  </si>
  <si>
    <t>indywidualne liczniki energii cieplnej</t>
  </si>
  <si>
    <t>faktury  za dany rok</t>
  </si>
  <si>
    <t>licznik en. elektrycznej</t>
  </si>
  <si>
    <t>Wytwarzanie energii cieplnej OZE</t>
  </si>
  <si>
    <t>Wytwarzanie energii elektrycznej OZE</t>
  </si>
  <si>
    <t>2a</t>
  </si>
  <si>
    <t>2b</t>
  </si>
  <si>
    <t>2c</t>
  </si>
  <si>
    <r>
      <t>WE</t>
    </r>
    <r>
      <rPr>
        <vertAlign val="subscript"/>
        <sz val="8"/>
        <color theme="1"/>
        <rFont val="Arial"/>
        <family val="2"/>
        <charset val="238"/>
      </rPr>
      <t>CO2</t>
    </r>
  </si>
  <si>
    <r>
      <t>Emisja CO</t>
    </r>
    <r>
      <rPr>
        <vertAlign val="subscript"/>
        <sz val="8"/>
        <color theme="1"/>
        <rFont val="Arial"/>
        <family val="2"/>
        <charset val="238"/>
      </rPr>
      <t>2</t>
    </r>
  </si>
  <si>
    <r>
      <t>Emisja  równoważnika CO</t>
    </r>
    <r>
      <rPr>
        <vertAlign val="subscript"/>
        <sz val="8"/>
        <color theme="1"/>
        <rFont val="Arial"/>
        <family val="2"/>
        <charset val="238"/>
      </rPr>
      <t>2</t>
    </r>
  </si>
  <si>
    <t>Docelowe</t>
  </si>
  <si>
    <t>Docelowa</t>
  </si>
  <si>
    <t>Obliczeniowa moc elektryczna</t>
  </si>
  <si>
    <r>
      <t>w</t>
    </r>
    <r>
      <rPr>
        <vertAlign val="subscript"/>
        <sz val="8"/>
        <rFont val="Arial"/>
        <family val="2"/>
        <charset val="238"/>
      </rPr>
      <t>d</t>
    </r>
  </si>
  <si>
    <t>w tym powierzchnia z chłodzeniem</t>
  </si>
  <si>
    <t>5a</t>
  </si>
  <si>
    <t>5b</t>
  </si>
  <si>
    <t xml:space="preserve">Powierzchnia przegród zewnętrznych                                                  </t>
  </si>
  <si>
    <r>
      <t>I</t>
    </r>
    <r>
      <rPr>
        <vertAlign val="subscript"/>
        <sz val="7"/>
        <rFont val="Arial"/>
        <family val="2"/>
        <charset val="238"/>
      </rPr>
      <t>lok. miesz.</t>
    </r>
  </si>
  <si>
    <r>
      <t>I</t>
    </r>
    <r>
      <rPr>
        <vertAlign val="subscript"/>
        <sz val="7"/>
        <rFont val="Arial"/>
        <family val="2"/>
        <charset val="238"/>
      </rPr>
      <t>osób</t>
    </r>
  </si>
  <si>
    <t>Powierzchnie oraz współczynniki przenikania ciepła przez przegrody budowlane wg audytu</t>
  </si>
  <si>
    <t>System grzewczy energia nieodnawialna</t>
  </si>
  <si>
    <t>Współczynnik nakładu</t>
  </si>
  <si>
    <r>
      <t>w</t>
    </r>
    <r>
      <rPr>
        <vertAlign val="subscript"/>
        <sz val="8"/>
        <rFont val="Arial"/>
        <family val="2"/>
        <charset val="238"/>
      </rPr>
      <t>i</t>
    </r>
  </si>
  <si>
    <t>17.</t>
  </si>
  <si>
    <t>System grzewczy energia odnawialna</t>
  </si>
  <si>
    <t>Wentylacja mechaniczna energia nieodnawialna</t>
  </si>
  <si>
    <t>Wentylacja mechaniczna energia odnawialna</t>
  </si>
  <si>
    <t>SCOP</t>
  </si>
  <si>
    <t>Instalacja chłodu  energia odnawialna</t>
  </si>
  <si>
    <t>Roczne obliczeniowe zużycie  c.w.u.</t>
  </si>
  <si>
    <t>18.</t>
  </si>
  <si>
    <r>
      <t>m</t>
    </r>
    <r>
      <rPr>
        <vertAlign val="superscript"/>
        <sz val="8"/>
        <rFont val="Arial"/>
        <family val="2"/>
        <charset val="238"/>
      </rPr>
      <t>3</t>
    </r>
    <r>
      <rPr>
        <sz val="8"/>
        <rFont val="Arial"/>
        <family val="2"/>
        <charset val="238"/>
      </rPr>
      <t>/rok</t>
    </r>
  </si>
  <si>
    <t>Ciepła woda użytkowa  energia odnawialna</t>
  </si>
  <si>
    <t>Ciepła woda użytkowa  energia nieodnawialna</t>
  </si>
  <si>
    <t>Roczne straty magazynowania energii  energia końcowa</t>
  </si>
  <si>
    <t>Roczne straty magazynowania energii  energia pierwotna</t>
  </si>
  <si>
    <t>Roczne straty magazynowania energii  emergia końcowa</t>
  </si>
  <si>
    <t>Energia cieplna nieodnawialna</t>
  </si>
  <si>
    <t>Energia cieplna odnawialna</t>
  </si>
  <si>
    <t xml:space="preserve">Obliczeniowa moc </t>
  </si>
  <si>
    <t>P 0 D S U M O W A N I E</t>
  </si>
  <si>
    <t>A U D Y T U   E N E R G E T Y C Z N E G 0</t>
  </si>
  <si>
    <t>Instrukcja wypełnienia szablonu</t>
  </si>
  <si>
    <t xml:space="preserve">4. </t>
  </si>
  <si>
    <t xml:space="preserve">5.1.a. </t>
  </si>
  <si>
    <t xml:space="preserve">5.1.b. </t>
  </si>
  <si>
    <t xml:space="preserve">5.2. </t>
  </si>
  <si>
    <t xml:space="preserve">5.3.a </t>
  </si>
  <si>
    <t xml:space="preserve">5.3.b </t>
  </si>
  <si>
    <t>5.4.a</t>
  </si>
  <si>
    <t>5.4.b</t>
  </si>
  <si>
    <t xml:space="preserve">5.5.a.  </t>
  </si>
  <si>
    <t xml:space="preserve">5.5.b.  </t>
  </si>
  <si>
    <t>5.6.</t>
  </si>
  <si>
    <t xml:space="preserve">5.7.  </t>
  </si>
  <si>
    <t xml:space="preserve">5.8.  </t>
  </si>
  <si>
    <t>5.9.</t>
  </si>
  <si>
    <t>6.1.</t>
  </si>
  <si>
    <t>6.2.</t>
  </si>
  <si>
    <t>6.3.</t>
  </si>
  <si>
    <t>6.4.</t>
  </si>
  <si>
    <t>6.5.</t>
  </si>
  <si>
    <t>t/MWh</t>
  </si>
  <si>
    <t>Energia cieplna z ciepłowni</t>
  </si>
  <si>
    <t>t/GJ</t>
  </si>
  <si>
    <t>Energia cieplna z elektrociepłowni</t>
  </si>
  <si>
    <t>Energia</t>
  </si>
  <si>
    <t>Gaz ziemny</t>
  </si>
  <si>
    <t>Olej opałowy lekki</t>
  </si>
  <si>
    <r>
      <t>Wskaźniki emisji CO</t>
    </r>
    <r>
      <rPr>
        <vertAlign val="subscript"/>
        <sz val="9"/>
        <color theme="1"/>
        <rFont val="Arial"/>
        <family val="2"/>
        <charset val="238"/>
      </rPr>
      <t>2</t>
    </r>
    <r>
      <rPr>
        <sz val="9"/>
        <color theme="1"/>
        <rFont val="Arial"/>
        <family val="2"/>
        <charset val="238"/>
      </rPr>
      <t xml:space="preserve"> wg publikacji KOBiZE  z 2023 r.</t>
    </r>
  </si>
  <si>
    <t>Paliwa nieodnawialne</t>
  </si>
  <si>
    <t>Lp.</t>
  </si>
  <si>
    <t>Tabela</t>
  </si>
  <si>
    <t>Paliwa odnawialne  - biomasa, węgiel drzewny</t>
  </si>
  <si>
    <t>Piece węglowe o mocy cieplnej  ≤ 50 kW niespełniające wymagań Ekoprojektu</t>
  </si>
  <si>
    <t>Źródła ciepła węglowe o mocy cieplnej &lt; 500 kW  i ≤ 1 000 kW</t>
  </si>
  <si>
    <t>Źródła ciepła węglowe o mocy cieplnej &lt; 1 000 kW  i ≤ 5 000 kW</t>
  </si>
  <si>
    <t>Kotły i ogrzewacze pomieszczeń  o mocy cieplnej ≤ 50 kW z certyfikatami Blue Aggel. Nordic Swan, Flammerverte</t>
  </si>
  <si>
    <t>Piece węglowe kaflowe o mocy cieplnej ≤ 50 kW niespełniające wymogów Ekoprojektu</t>
  </si>
  <si>
    <t>Piece węglowe  ≤ 50 kW spełniające wymogi Ekoprojektu</t>
  </si>
  <si>
    <t>Kotły tradycyjne z ręcznym podawaniem paliwa o mocy cieplnej  ≤ 50 kW niespełniające wymogów Ekoprojektu  lub klasy 5</t>
  </si>
  <si>
    <t>Kotły zaawansowane z ręcznym podawaniem paliwa  o mocy cieplnej       ≤ 500 kW  niespełniające wymogów Ekoprojektu  lub klasy 5</t>
  </si>
  <si>
    <t>Kotły automatyczne  o mocy cieplnej ≤ 500 kW niespełniające wymogów Ekoprojektu  lub klasy 5</t>
  </si>
  <si>
    <t>Kotły z ręcznym podawaniem paliwa o mocy cieplnej  ≤ 500 kW spełniające wymogi Ekoprojektu  lub klasy V</t>
  </si>
  <si>
    <t>Kotły z automatycznym podawaniem paliwa  o mocy cieplnej ≤ 500 kW spełniające wymogi Ekoprojektu  lub klasy V</t>
  </si>
  <si>
    <t>Piece wysokosprawme i kominki zamknięte o mocy cieplnej ≤ 50 kW niespełniające  wymogów Ekoprojektu</t>
  </si>
  <si>
    <t>Piece węglowe o mocy cieplnej  ≤ 50 kW spełniające  wymogi Ekoprojektu</t>
  </si>
  <si>
    <t>Kotły z ręcznym podawaniem paliwa o mocy cieplnej  ≤ 500 kW niespełniające  wymogów Ekoprojektu  lub klasy 5</t>
  </si>
  <si>
    <t>Kotły z ręcznym podawaniem paliwa o mocy cieplnej  ≤ 500 kW spełniające  wymogi Ekoprojektu  lub klasy 5</t>
  </si>
  <si>
    <t>Kotły z automatycznym podawaniem paliwa o mocy cieplnej  ≤ 500 kW spełniające wymogi Ekoprojektu  lub klasy 5</t>
  </si>
  <si>
    <t>Kotły z automatycznym podawaniem paliwa o mocy cieplnej  ≤ 500 kW niespełniające wymogów Ekoprojektu  lub klasy 5</t>
  </si>
  <si>
    <t>Źródła spalania o mocy cieplnej &lt; 500 kW  i ≤ 5 000 kW</t>
  </si>
  <si>
    <t>Paliwa odnawialne  - biomasa stałą, odpady rolnicze uprawy energetyczne</t>
  </si>
  <si>
    <t>Piece o mocy cieplnej ≤ 50 kW niespełniające wymogów Ekoprojektu</t>
  </si>
  <si>
    <t xml:space="preserve">Piece na baloty z ręcznym podawaniem paliwa o mocy cieplnej  ≤ 500 kW </t>
  </si>
  <si>
    <t xml:space="preserve">Kotły z ręcznym podawaniem paliwa o mocy cieplnej  ≤ 500 kW </t>
  </si>
  <si>
    <t xml:space="preserve">Kotły z automatycznym podawaniem paliwa o mocy cieplnej  ≤ 500 kW </t>
  </si>
  <si>
    <t>Opis przegrody</t>
  </si>
  <si>
    <t>Opis systemu grzewczego budynku</t>
  </si>
  <si>
    <t>Opis wentylacji</t>
  </si>
  <si>
    <t>Opis sposóbu doprowadzenia i odprowadzenia powietrza</t>
  </si>
  <si>
    <t>Opis wentylacji  mechanicznej z odzyskiem ciepła</t>
  </si>
  <si>
    <t>Opis źrodła chłodu</t>
  </si>
  <si>
    <t>Opis przygotowania c.w.u.</t>
  </si>
  <si>
    <t>M\g/rok</t>
  </si>
  <si>
    <t xml:space="preserve">Opis przygotowanie c.w.u.  </t>
  </si>
  <si>
    <t>Opis  sieci cieplnej</t>
  </si>
  <si>
    <t>5.7.</t>
  </si>
  <si>
    <t>Oświetlenie</t>
  </si>
  <si>
    <t>Opis oświetlenia</t>
  </si>
  <si>
    <t>Strumień świetlny</t>
  </si>
  <si>
    <t>lm</t>
  </si>
  <si>
    <t>Jednostkowy strumień świetlny</t>
  </si>
  <si>
    <r>
      <t>lm/m</t>
    </r>
    <r>
      <rPr>
        <vertAlign val="superscript"/>
        <sz val="8"/>
        <rFont val="Arial"/>
        <family val="2"/>
        <charset val="238"/>
      </rPr>
      <t>2</t>
    </r>
  </si>
  <si>
    <t>Moc oświetlenia</t>
  </si>
  <si>
    <t>Czas użytkowania</t>
  </si>
  <si>
    <t>h/a</t>
  </si>
  <si>
    <t>Współczynnik regulacji</t>
  </si>
  <si>
    <t>Fo</t>
  </si>
  <si>
    <t>Współczynnik obecności</t>
  </si>
  <si>
    <t>Współczynnik udziału światła dziennego</t>
  </si>
  <si>
    <t>Współczynnik obniżania natężenia oświetlenia</t>
  </si>
  <si>
    <t>Fd</t>
  </si>
  <si>
    <t>MF</t>
  </si>
  <si>
    <t>Fc</t>
  </si>
  <si>
    <t>Jednostkowa moc oświetlenia</t>
  </si>
  <si>
    <r>
      <t>W/m</t>
    </r>
    <r>
      <rPr>
        <vertAlign val="superscript"/>
        <sz val="8"/>
        <rFont val="Arial"/>
        <family val="2"/>
        <charset val="238"/>
      </rPr>
      <t>2</t>
    </r>
  </si>
  <si>
    <t>Energia elektryczna pomocnicza</t>
  </si>
  <si>
    <t>Energia elektryczna klimatyzacji i oświetlenia</t>
  </si>
  <si>
    <t>6.6.</t>
  </si>
  <si>
    <t>zł/kWh</t>
  </si>
  <si>
    <t>Cena zakupu paliwa stałego</t>
  </si>
  <si>
    <t>Cena zakupu paliwa płynnego</t>
  </si>
  <si>
    <t>Cena zakupu paliwa gazowego</t>
  </si>
  <si>
    <t>7.1.</t>
  </si>
  <si>
    <t>7.2.</t>
  </si>
  <si>
    <t>Cena stała energii z sieci cieplowniczej</t>
  </si>
  <si>
    <t>Cena zmienna energii z miejskiej sieci ciepłowniczej</t>
  </si>
  <si>
    <t>Zakup paliwa stałego</t>
  </si>
  <si>
    <t>Zakup paliwa płynnego</t>
  </si>
  <si>
    <t>Zakup paliwa gazowego</t>
  </si>
  <si>
    <t>Zakup energii elektrycznej</t>
  </si>
  <si>
    <t>Sprzedaż energii elektrycznej</t>
  </si>
  <si>
    <t>zł/a</t>
  </si>
  <si>
    <t>Razem</t>
  </si>
  <si>
    <t>Zakup paliw i energii</t>
  </si>
  <si>
    <t>Koszty  eksploatacyjne</t>
  </si>
  <si>
    <t>Ceny paliw i energii w dniu sporządzania audytu</t>
  </si>
  <si>
    <t>7.3.</t>
  </si>
  <si>
    <t>Koszty obsługi</t>
  </si>
  <si>
    <t>Koszty osobowe</t>
  </si>
  <si>
    <t>Remonty bieżące</t>
  </si>
  <si>
    <t>Inne</t>
  </si>
  <si>
    <t>Gospodarcze korzystanie ze środowiska</t>
  </si>
  <si>
    <t>7.4.</t>
  </si>
  <si>
    <t>Audyt energetyczny</t>
  </si>
  <si>
    <t>Wypełnienie komórek</t>
  </si>
  <si>
    <t>Ewaluacja szablonu</t>
  </si>
  <si>
    <t>Karta audytu "0.3."- należy dostosować do zakresu audytu</t>
  </si>
  <si>
    <t>0.</t>
  </si>
  <si>
    <t>0.1.</t>
  </si>
  <si>
    <t xml:space="preserve">Niniejszy szablon, a w szczególności karta audytu nie posiada wszystkich </t>
  </si>
  <si>
    <t>predefiniowanych formuł z uwagi na możliwość licznych kombinacji systemów</t>
  </si>
  <si>
    <t>Wskaźniki projektu "0.6." - należy wypełnić zgodnie z zakresem audytu lub podać odpowiednie formuły z zaciągnieciem danych z karty audytu i efektu eko</t>
  </si>
  <si>
    <t>Niewykorzystane komórki żółte należy pozostawić</t>
  </si>
  <si>
    <t>Wskaźniki emisji "0.4." - baza KOBiZE 2023</t>
  </si>
  <si>
    <t>J"</t>
  </si>
  <si>
    <t>Zgodność prognozowanego obliczeniowego zużycia energii i paliw dla stanu po termomodernizacji  z faktycznym zużyciem paliw i energii po tej termomodernizacji  - w przypadku wystąpienia różnic wyjaśnienie beneficjenta łącznie z audytorem, autorem dokumentacji projektowej oraz inspektorem nadzoru.  Wyjaśnienie do ewentualnej akceptacji.</t>
  </si>
  <si>
    <t>2.4.</t>
  </si>
  <si>
    <t>Klasę energochłonności w karcie audytu pkt.12. należy skopiować i wkleić do pkt. 11.2.</t>
  </si>
  <si>
    <t>Komórki żółte należy wypełnić</t>
  </si>
  <si>
    <t>Komórek z predefiniowanymi formułami nie należy wypełniać</t>
  </si>
  <si>
    <t>Jeżeli w zakres prac termomodernizacyjnych obejmuje więcej niż jeden budynek i ewentualnie sieć cieplną, to należy wykonać indywidualne audyty energetyczne dla poszczególnych budynków i ewentualnie sieci cieplnej. Podsumowanie w odrębnym arkuszu kalkulacyjnym (zakładce)</t>
  </si>
  <si>
    <t>1.4.</t>
  </si>
  <si>
    <t>1.5.</t>
  </si>
  <si>
    <t>Komórki czyste - należy podać obliczeniowe lub sumujące formuły z zależności od zakresu audytu (część danych we wskaźnikach projektu należy wpisać bez formuł)</t>
  </si>
  <si>
    <t>Efekt eko "0.5." należy wypełnić zgodnie z zakresem audytu i bazą KOBiZE 2023</t>
  </si>
  <si>
    <t>i instalacji, co doprowadziłoby do nieczyczelności karty audytu</t>
  </si>
  <si>
    <t>Rozporządzenie Ministra Infrastruktury z dnia 12.kwietna 2002 r. (Dz.U. nr 75, poz. 690 z późn. zm.) w  sprawie warunków technicznych, jakim powinny odpowiadać budynki i ich usytuowanie.</t>
  </si>
  <si>
    <t>Ustawa z dnia 29 sierpnia 2014 r. o charakterystyce energetycznej budynków (Dz.U. poz.1200 z późn. zm).</t>
  </si>
  <si>
    <t>Rozporządzenie Ministra Infrastruktury i Rozwoju z dnia 27 lutego 2015 r. w sprawie metodologii wyznaczania charakterystyki energetycznej budynku lub części budynku  oraz świadectw charakterystyki energetycznej.  (Dz. U. 2015 poz.376 z późn. zm.)</t>
  </si>
  <si>
    <t xml:space="preserve">Ustawa z dnia 21 listopada 2008 r. o wspieraniu termomodernizacji i remontów oraz o centralnej ewidencji emisyjności budynków (Dz. U. 2008 poz. 1459.) </t>
  </si>
  <si>
    <t>Rozporządzenie Ministra Infrastruktury z dnia 17 marca  2009 r. w sprawie szczegółowego zakresu i form audytu energetycznego, oraz części audytu remontowego,  wzorów kart audytów, a także algorytmu oceny opłacalności przedsięwzięcia termomodernizacyjnego. (Dz.U. Nr 43, poz. 346 z późn. zm.)</t>
  </si>
  <si>
    <t>Wskaźniki produktu</t>
  </si>
  <si>
    <t>miary</t>
  </si>
  <si>
    <t xml:space="preserve">PLRO022 </t>
  </si>
  <si>
    <t>Powierzchnia użytkowa budynków mieszkalnych poddanych termomodernizacji</t>
  </si>
  <si>
    <r>
      <rPr>
        <sz val="8"/>
        <color rgb="FFC65911"/>
        <rFont val="Arial"/>
        <family val="2"/>
        <charset val="238"/>
      </rPr>
      <t>m</t>
    </r>
    <r>
      <rPr>
        <vertAlign val="superscript"/>
        <sz val="8"/>
        <color rgb="FFC65911"/>
        <rFont val="Arial"/>
        <family val="2"/>
        <charset val="238"/>
      </rPr>
      <t>2</t>
    </r>
  </si>
  <si>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</si>
  <si>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RCO019 </t>
  </si>
  <si>
    <t xml:space="preserve">Budynki publiczne o lepszej charakterystyce energetycznej  </t>
  </si>
  <si>
    <r>
      <t>m</t>
    </r>
    <r>
      <rPr>
        <vertAlign val="superscript"/>
        <sz val="8"/>
        <color rgb="FFC65911"/>
        <rFont val="Arial"/>
        <family val="2"/>
        <charset val="238"/>
      </rPr>
      <t>2</t>
    </r>
  </si>
  <si>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</si>
  <si>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 xml:space="preserve">PLRO023 </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</si>
  <si>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</si>
  <si>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PLRO024 </t>
  </si>
  <si>
    <t xml:space="preserve">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 </t>
  </si>
  <si>
    <t xml:space="preserve">PLRO025 </t>
  </si>
  <si>
    <t xml:space="preserve">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indywidualnych lokali mieszkalnych. </t>
  </si>
  <si>
    <t>RCO018</t>
  </si>
  <si>
    <t>Lokale mieszkalne o lepszej udoskonalonej charakterystyce energetycznej</t>
  </si>
  <si>
    <t xml:space="preserve">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</si>
  <si>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RCO123</t>
  </si>
  <si>
    <t xml:space="preserve">Lokale mieszkalne wykorzystujące kotły i systemy ciepłownicze zasilane gazem ziemnym zastępujące instalacje zasilane stałymi paliwami kopalnymi </t>
  </si>
  <si>
    <t xml:space="preserve">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 </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</si>
  <si>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</si>
  <si>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</si>
  <si>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</si>
  <si>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</si>
  <si>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Liczba wybudowanych jednostek wytwarzania energii elektrycznej z OZE</t>
  </si>
  <si>
    <t xml:space="preserve">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</si>
  <si>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Liczba zmodernizowanych jednostek wytwarzania energii cieplnej z OZE</t>
  </si>
  <si>
    <t xml:space="preserve">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</si>
  <si>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Liczba wybudowanych jednostek wytwarzania energii cieplnej z OZE</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</si>
  <si>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</si>
  <si>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PLRO238 </t>
  </si>
  <si>
    <t xml:space="preserve">Liczba powstałych magazynów energii elektrycznej  </t>
  </si>
  <si>
    <t xml:space="preserve">Magazyn energii elektrycznej - zgodnie z art. 3 pkt 10k) Ustawy z dnia 10 kwietnia 1997 r. Prawo energetyczne – instalacja umożliwiająca magazynowanie energii elektrycznej i wprowadzenie jej do sieci elektroenergetycznej. </t>
  </si>
  <si>
    <t>PLRO237</t>
  </si>
  <si>
    <t xml:space="preserve">Liczba powstałych magazynów energii cieplnej </t>
  </si>
  <si>
    <t xml:space="preserve">Magazyn energii cieplnej - wyodrębniona instalacja służąca do przechowywania energii cieplnej w dowolnej postaci, w sposób pozwalający na, co najmniej częściowe jej odzyskanie. </t>
  </si>
  <si>
    <t>Definicje wskaźników rezultatu:</t>
  </si>
  <si>
    <t>Wskaźniki rezultatu</t>
  </si>
  <si>
    <t>Jednostka miary</t>
  </si>
  <si>
    <t xml:space="preserve">PLRR072
PLRR073
</t>
  </si>
  <si>
    <t>Roczne zużycie energii pierwotnej (w lokalach mieszkalnych lub budynkach publicznych)</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</si>
  <si>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(PLRR073)</t>
  </si>
  <si>
    <t>Szacowana emisja gazów cieplarnianych</t>
  </si>
  <si>
    <r>
      <rPr>
        <sz val="8"/>
        <color rgb="FFC65911"/>
        <rFont val="Arial"/>
        <family val="2"/>
        <charset val="238"/>
      </rPr>
      <t>tony równoważnika CO</t>
    </r>
    <r>
      <rPr>
        <vertAlign val="subscript"/>
        <sz val="8"/>
        <color rgb="FFC65911"/>
        <rFont val="Arial"/>
        <family val="2"/>
        <charset val="238"/>
      </rPr>
      <t>2</t>
    </r>
    <r>
      <rPr>
        <sz val="8"/>
        <color rgb="FFC65911"/>
        <rFont val="Arial"/>
        <family val="2"/>
        <charset val="238"/>
      </rPr>
      <t>/rok</t>
    </r>
  </si>
  <si>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</si>
  <si>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Szacowana emisja gazów cieplarnianych z kotłów i systemów ciepłowniczych przekształconych z zasilania stałymi paliwami kopalnymi na zasilanie gazem</t>
  </si>
  <si>
    <r>
      <t>tony równoważnika CO</t>
    </r>
    <r>
      <rPr>
        <vertAlign val="subscript"/>
        <sz val="8"/>
        <color rgb="FFC65911"/>
        <rFont val="Arial"/>
        <family val="2"/>
        <charset val="238"/>
      </rPr>
      <t>2</t>
    </r>
    <r>
      <rPr>
        <sz val="8"/>
        <color rgb="FFC65911"/>
        <rFont val="Arial"/>
        <family val="2"/>
        <charset val="238"/>
      </rPr>
      <t>/rok</t>
    </r>
  </si>
  <si>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</si>
  <si>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Liczba dodatkowych użytkowników podłączonych do sieci ciepłowniczej</t>
  </si>
  <si>
    <t>Liczba osób (użytkowników końcowych) podłączonych do sieci ciepłowniczej w wyniku realizacji projektu.</t>
  </si>
  <si>
    <t xml:space="preserve">Ilość zaoszczędzonej energii elektrycznej </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</si>
  <si>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</si>
  <si>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</si>
  <si>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 </t>
  </si>
  <si>
    <t xml:space="preserve">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 </t>
  </si>
  <si>
    <t>PN-EN ISO 52016 - Energetyczne właściwości użytkowe budynków</t>
  </si>
  <si>
    <t>Nr</t>
  </si>
  <si>
    <t>bazowa</t>
  </si>
  <si>
    <t>Liczba powstałych magazynów energii cieplnej</t>
  </si>
  <si>
    <t>Liczba powstałych magazynów energii elektrycznej</t>
  </si>
  <si>
    <t>Budynki publiczne o udoskonalonej charakterystyce energetycznej</t>
  </si>
  <si>
    <t>Roczne zużycie energii pierwotnej w: lokalach mieszkalnych lub budynkach publicznych</t>
  </si>
  <si>
    <t>tony równoważnika CO2/rok</t>
  </si>
  <si>
    <t>Szacowana emisja gazów cieplarnianych z kotłów i systemów ciepłowniczych przekształconych z zasilania paliwami stałymi kopalnymi na zasilanie gazem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</si>
</sst>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
    <numFmt numFmtId="168" formatCode="0.000000"/>
  </numFmts>
  <fonts count="44" x14ac:knownFonts="1">
    <font>
      <sz val="11"/>
      <color theme="1"/>
      <name val="Calibri"/>
      <family val="2"/>
      <charset val="238"/>
      <scheme val="minor"/>
    </font>
    <font>
      <sz val="8"/>
      <name val="Arial"/>
      <family val="2"/>
      <charset val="238"/>
    </font>
    <font>
      <sz val="7"/>
      <name val="Arial"/>
      <family val="2"/>
      <charset val="238"/>
    </font>
    <font>
      <vertAlign val="subscript"/>
      <sz val="8"/>
      <name val="Arial"/>
      <family val="2"/>
      <charset val="238"/>
    </font>
    <font>
      <vertAlign val="superscript"/>
      <sz val="8"/>
      <name val="Arial"/>
      <family val="2"/>
      <charset val="238"/>
    </font>
    <font>
      <sz val="11"/>
      <color theme="1"/>
      <name val="Arial"/>
      <family val="2"/>
      <charset val="238"/>
    </font>
    <font>
      <sz val="8"/>
      <color theme="1"/>
      <name val="Calibri"/>
      <family val="2"/>
      <charset val="238"/>
      <scheme val="minor"/>
    </font>
    <font>
      <i/>
      <sz val="8"/>
      <color theme="1"/>
      <name val="Arial"/>
      <family val="2"/>
      <charset val="238"/>
    </font>
    <font>
      <i/>
      <sz val="11"/>
      <color theme="1"/>
      <name val="Calibri"/>
      <family val="2"/>
      <charset val="238"/>
      <scheme val="minor"/>
    </font>
    <font>
      <sz val="10"/>
      <color theme="1"/>
      <name val="Arial"/>
      <family val="2"/>
      <charset val="238"/>
    </font>
    <font>
      <b/>
      <sz val="16"/>
      <color theme="1"/>
      <name val="Arial"/>
      <family val="2"/>
      <charset val="238"/>
    </font>
    <font>
      <b/>
      <sz val="14"/>
      <color theme="1"/>
      <name val="Arial"/>
      <family val="2"/>
      <charset val="238"/>
    </font>
    <font>
      <sz val="12"/>
      <name val="Arial"/>
      <family val="2"/>
      <charset val="238"/>
    </font>
    <font>
      <sz val="9"/>
      <name val="Arial"/>
      <family val="2"/>
      <charset val="238"/>
    </font>
    <font>
      <b/>
      <sz val="8"/>
      <name val="Arial"/>
      <family val="2"/>
      <charset val="238"/>
    </font>
    <font>
      <b/>
      <sz val="10"/>
      <name val="Arial"/>
      <family val="2"/>
      <charset val="238"/>
    </font>
    <font>
      <b/>
      <sz val="9"/>
      <name val="Arial"/>
      <family val="2"/>
      <charset val="238"/>
    </font>
    <font>
      <b/>
      <vertAlign val="subscript"/>
      <sz val="8"/>
      <name val="Arial"/>
      <family val="2"/>
      <charset val="238"/>
    </font>
    <font>
      <b/>
      <sz val="12"/>
      <color theme="1"/>
      <name val="Arial"/>
      <family val="2"/>
      <charset val="238"/>
    </font>
    <font>
      <sz val="8"/>
      <name val="Calibri"/>
      <family val="2"/>
      <charset val="238"/>
      <scheme val="minor"/>
    </font>
    <font>
      <sz val="9"/>
      <color theme="1"/>
      <name val="Arial"/>
      <family val="2"/>
      <charset val="238"/>
    </font>
    <font>
      <sz val="8"/>
      <color theme="1"/>
      <name val="Arial"/>
      <family val="2"/>
      <charset val="238"/>
    </font>
    <font>
      <vertAlign val="superscript"/>
      <sz val="8"/>
      <color theme="1"/>
      <name val="Arial"/>
      <family val="2"/>
      <charset val="238"/>
    </font>
    <font>
      <b/>
      <sz val="8"/>
      <color theme="1"/>
      <name val="Arial"/>
      <family val="2"/>
      <charset val="238"/>
    </font>
    <font>
      <vertAlign val="subscript"/>
      <sz val="8"/>
      <color theme="1"/>
      <name val="Arial"/>
      <family val="2"/>
      <charset val="238"/>
    </font>
    <font>
      <vertAlign val="superscript"/>
      <sz val="7"/>
      <name val="Arial"/>
      <family val="2"/>
      <charset val="238"/>
    </font>
    <font>
      <vertAlign val="subscript"/>
      <sz val="7"/>
      <name val="Arial"/>
      <family val="2"/>
      <charset val="238"/>
    </font>
    <font>
      <i/>
      <sz val="8"/>
      <color theme="5" tint="-0.249977111117893"/>
      <name val="Arial"/>
      <family val="2"/>
      <charset val="238"/>
    </font>
    <font>
      <sz val="11"/>
      <color theme="5" tint="-0.249977111117893"/>
      <name val="Calibri"/>
      <family val="2"/>
      <charset val="238"/>
      <scheme val="minor"/>
    </font>
    <font>
      <sz val="10"/>
      <color theme="5" tint="-0.249977111117893"/>
      <name val="Arial"/>
      <family val="2"/>
      <charset val="238"/>
    </font>
    <font>
      <sz val="7"/>
      <color theme="1"/>
      <name val="Arial"/>
      <family val="2"/>
      <charset val="238"/>
    </font>
    <font>
      <i/>
      <sz val="11"/>
      <color theme="5" tint="-0.249977111117893"/>
      <name val="Calibri"/>
      <family val="2"/>
      <charset val="238"/>
      <scheme val="minor"/>
    </font>
    <font>
      <sz val="9"/>
      <color theme="1"/>
      <name val="Calibri"/>
      <family val="2"/>
      <charset val="238"/>
      <scheme val="minor"/>
    </font>
    <font>
      <sz val="11"/>
      <color theme="1"/>
      <name val="Calibri"/>
      <family val="2"/>
      <charset val="238"/>
      <scheme val="minor"/>
    </font>
    <font>
      <sz val="8"/>
      <color rgb="FF000000"/>
      <name val="Arial"/>
      <family val="2"/>
      <charset val="238"/>
    </font>
    <font>
      <b/>
      <sz val="9"/>
      <color theme="5" tint="-0.249977111117893"/>
      <name val="Arial"/>
      <family val="2"/>
      <charset val="238"/>
    </font>
    <font>
      <sz val="9"/>
      <color theme="5" tint="-0.249977111117893"/>
      <name val="Arial"/>
      <family val="2"/>
      <charset val="238"/>
    </font>
    <font>
      <i/>
      <sz val="9"/>
      <color theme="5" tint="-0.249977111117893"/>
      <name val="Arial"/>
      <family val="2"/>
      <charset val="238"/>
    </font>
    <font>
      <vertAlign val="subscript"/>
      <sz val="9"/>
      <color theme="1"/>
      <name val="Arial"/>
      <family val="2"/>
      <charset val="238"/>
    </font>
    <font>
      <b/>
      <sz val="8"/>
      <color rgb="FF000000"/>
      <name val="Arial"/>
      <family val="2"/>
      <charset val="238"/>
    </font>
    <font>
      <sz val="8"/>
      <color rgb="FFC65911"/>
      <name val="Arial"/>
      <family val="2"/>
      <charset val="238"/>
    </font>
    <font>
      <vertAlign val="superscript"/>
      <sz val="8"/>
      <color rgb="FFC65911"/>
      <name val="Arial"/>
      <family val="2"/>
      <charset val="238"/>
    </font>
    <font>
      <vertAlign val="subscript"/>
      <sz val="8"/>
      <color rgb="FFC65911"/>
      <name val="Arial"/>
      <family val="2"/>
      <charset val="238"/>
    </font>
    <font>
      <sz val="8"/>
      <color rgb="FFFF0000"/>
      <name val="Arial"/>
      <family val="2"/>
      <charset val="238"/>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gray0625"/>
    </fill>
    <fill>
      <patternFill patternType="solid">
        <fgColor indexed="6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7" tint="0.39994506668294322"/>
        <bgColor indexed="64"/>
      </patternFill>
    </fill>
    <fill>
      <patternFill patternType="solid">
        <fgColor rgb="FFFFFFFF"/>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s>
  <cellStyleXfs count="2">
    <xf numFmtId="0" fontId="0" fillId="0" borderId="0"/>
    <xf numFmtId="9" fontId="33" fillId="0" borderId="0" applyFont="0" applyFill="0" applyBorder="0" applyAlignment="0" applyProtection="0"/>
  </cellStyleXfs>
  <cellXfs count="667">
    <xf numFmtId="0" fontId="0" fillId="0" borderId="0" xfId="0"/>
    <xf numFmtId="0" fontId="7" fillId="0" borderId="0" xfId="0" applyFont="1"/>
    <xf numFmtId="0" fontId="8" fillId="0" borderId="0" xfId="0" applyFont="1"/>
    <xf numFmtId="0" fontId="5" fillId="0" borderId="0" xfId="0" applyFont="1"/>
    <xf numFmtId="0" fontId="9" fillId="0" borderId="0" xfId="0" applyFont="1"/>
    <xf numFmtId="0" fontId="11" fillId="0" borderId="0" xfId="0" applyFont="1" applyAlignment="1">
      <alignment horizontal="center"/>
    </xf>
    <xf numFmtId="0" fontId="9" fillId="0" borderId="0" xfId="0" applyFont="1" applyAlignment="1">
      <alignment horizontal="center"/>
    </xf>
    <xf numFmtId="0" fontId="12" fillId="0" borderId="0" xfId="0" applyFont="1"/>
    <xf numFmtId="0" fontId="1" fillId="0" borderId="1" xfId="0" applyFont="1" applyBorder="1" applyAlignment="1">
      <alignment horizontal="center"/>
    </xf>
    <xf numFmtId="0" fontId="1" fillId="0" borderId="4" xfId="0" applyFont="1" applyBorder="1" applyAlignment="1">
      <alignment horizontal="center"/>
    </xf>
    <xf numFmtId="0" fontId="14" fillId="0" borderId="29" xfId="0" applyFont="1" applyBorder="1" applyAlignment="1">
      <alignment horizontal="center"/>
    </xf>
    <xf numFmtId="0" fontId="1" fillId="0" borderId="55" xfId="0" applyFont="1" applyBorder="1" applyAlignment="1">
      <alignment horizontal="center"/>
    </xf>
    <xf numFmtId="0" fontId="1" fillId="0" borderId="19" xfId="0" applyFont="1" applyBorder="1"/>
    <xf numFmtId="0" fontId="1" fillId="0" borderId="5" xfId="0" applyFont="1" applyBorder="1" applyAlignment="1">
      <alignment horizontal="center"/>
    </xf>
    <xf numFmtId="0" fontId="1" fillId="0" borderId="6" xfId="0" applyFont="1" applyBorder="1"/>
    <xf numFmtId="0" fontId="1" fillId="0" borderId="6" xfId="0" applyFont="1" applyBorder="1" applyAlignment="1">
      <alignment wrapText="1"/>
    </xf>
    <xf numFmtId="0" fontId="1" fillId="0" borderId="8" xfId="0" applyFont="1" applyBorder="1" applyAlignment="1">
      <alignment horizontal="center"/>
    </xf>
    <xf numFmtId="0" fontId="1" fillId="0" borderId="9" xfId="0" applyFont="1" applyBorder="1"/>
    <xf numFmtId="0" fontId="14" fillId="0" borderId="12" xfId="0" applyFont="1" applyBorder="1" applyAlignment="1">
      <alignment horizontal="center"/>
    </xf>
    <xf numFmtId="0" fontId="14" fillId="0" borderId="36" xfId="0" applyFont="1" applyBorder="1"/>
    <xf numFmtId="0" fontId="16" fillId="0" borderId="16" xfId="0" applyFont="1" applyBorder="1"/>
    <xf numFmtId="0" fontId="1" fillId="0" borderId="2" xfId="0" applyFont="1" applyBorder="1"/>
    <xf numFmtId="0" fontId="1" fillId="0" borderId="17" xfId="0" applyFont="1" applyBorder="1"/>
    <xf numFmtId="0" fontId="0" fillId="0" borderId="27" xfId="0" applyBorder="1"/>
    <xf numFmtId="0" fontId="1" fillId="0" borderId="26" xfId="0" applyFont="1" applyBorder="1"/>
    <xf numFmtId="0" fontId="1" fillId="0" borderId="3"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0" fontId="1" fillId="0" borderId="32" xfId="0" applyFont="1" applyBorder="1" applyAlignment="1">
      <alignment horizontal="center"/>
    </xf>
    <xf numFmtId="0" fontId="1" fillId="0" borderId="9" xfId="0" applyFont="1" applyBorder="1" applyAlignment="1">
      <alignment horizontal="center"/>
    </xf>
    <xf numFmtId="0" fontId="1" fillId="0" borderId="0" xfId="0" applyFont="1"/>
    <xf numFmtId="0" fontId="14" fillId="0" borderId="35" xfId="0" applyFont="1" applyBorder="1" applyAlignment="1">
      <alignment horizontal="center"/>
    </xf>
    <xf numFmtId="0" fontId="14" fillId="0" borderId="35" xfId="0" applyFont="1" applyBorder="1"/>
    <xf numFmtId="0" fontId="1" fillId="0" borderId="16" xfId="0" applyFont="1" applyBorder="1"/>
    <xf numFmtId="0" fontId="1" fillId="0" borderId="58" xfId="0" applyFont="1" applyBorder="1" applyAlignment="1">
      <alignment horizontal="center"/>
    </xf>
    <xf numFmtId="0" fontId="1" fillId="0" borderId="59" xfId="0" applyFont="1" applyBorder="1" applyAlignment="1">
      <alignment horizontal="center"/>
    </xf>
    <xf numFmtId="0" fontId="1" fillId="0" borderId="33" xfId="0" applyFont="1" applyBorder="1" applyAlignment="1">
      <alignment horizontal="center"/>
    </xf>
    <xf numFmtId="0" fontId="1" fillId="0" borderId="3" xfId="0" applyFont="1" applyBorder="1"/>
    <xf numFmtId="0" fontId="1" fillId="0" borderId="24" xfId="0" applyFont="1" applyBorder="1"/>
    <xf numFmtId="0" fontId="1" fillId="0" borderId="25" xfId="0" applyFont="1" applyBorder="1" applyAlignment="1">
      <alignment horizontal="center"/>
    </xf>
    <xf numFmtId="0" fontId="14" fillId="0" borderId="60" xfId="0" applyFont="1" applyBorder="1" applyAlignment="1">
      <alignment horizontal="center"/>
    </xf>
    <xf numFmtId="0" fontId="1" fillId="0" borderId="63" xfId="0" applyFont="1" applyBorder="1" applyAlignment="1">
      <alignment horizontal="center"/>
    </xf>
    <xf numFmtId="0" fontId="1" fillId="0" borderId="6" xfId="0" applyFont="1" applyBorder="1" applyAlignment="1">
      <alignment horizontal="center" wrapText="1"/>
    </xf>
    <xf numFmtId="167" fontId="1" fillId="0" borderId="6" xfId="0" applyNumberFormat="1" applyFont="1" applyBorder="1" applyAlignment="1">
      <alignment horizontal="center"/>
    </xf>
    <xf numFmtId="167" fontId="1" fillId="0" borderId="7" xfId="0" applyNumberFormat="1" applyFont="1" applyBorder="1" applyAlignment="1">
      <alignment horizontal="center"/>
    </xf>
    <xf numFmtId="0" fontId="1" fillId="0" borderId="21" xfId="0" applyFont="1" applyBorder="1" applyAlignment="1">
      <alignment horizontal="center"/>
    </xf>
    <xf numFmtId="0" fontId="1" fillId="0" borderId="46" xfId="0" applyFont="1" applyBorder="1"/>
    <xf numFmtId="0" fontId="1" fillId="0" borderId="57" xfId="0" applyFont="1" applyBorder="1" applyAlignment="1">
      <alignment horizontal="center"/>
    </xf>
    <xf numFmtId="0" fontId="1" fillId="0" borderId="24" xfId="0" applyFont="1" applyBorder="1" applyAlignment="1">
      <alignment horizontal="center"/>
    </xf>
    <xf numFmtId="0" fontId="0" fillId="0" borderId="50" xfId="0" applyBorder="1"/>
    <xf numFmtId="0" fontId="1" fillId="0" borderId="18" xfId="0" applyFont="1" applyBorder="1" applyAlignment="1">
      <alignment horizontal="center"/>
    </xf>
    <xf numFmtId="0" fontId="1" fillId="0" borderId="21" xfId="0" applyFont="1" applyBorder="1"/>
    <xf numFmtId="164" fontId="1" fillId="0" borderId="24" xfId="0" applyNumberFormat="1" applyFont="1" applyBorder="1" applyAlignment="1">
      <alignment horizontal="center"/>
    </xf>
    <xf numFmtId="164" fontId="1" fillId="0" borderId="64" xfId="0" applyNumberFormat="1" applyFont="1" applyBorder="1" applyAlignment="1">
      <alignment horizontal="center"/>
    </xf>
    <xf numFmtId="0" fontId="0" fillId="0" borderId="24" xfId="0" applyBorder="1"/>
    <xf numFmtId="0" fontId="1" fillId="0" borderId="47" xfId="0" applyFont="1" applyBorder="1" applyAlignment="1">
      <alignment horizontal="center"/>
    </xf>
    <xf numFmtId="164" fontId="1" fillId="4" borderId="22" xfId="0" applyNumberFormat="1" applyFont="1" applyFill="1" applyBorder="1" applyAlignment="1">
      <alignment horizontal="center"/>
    </xf>
    <xf numFmtId="0" fontId="1" fillId="0" borderId="26" xfId="0" applyFont="1" applyBorder="1" applyAlignment="1">
      <alignment wrapText="1"/>
    </xf>
    <xf numFmtId="0" fontId="1" fillId="0" borderId="26" xfId="0" applyFont="1" applyBorder="1" applyAlignment="1">
      <alignment horizontal="center" wrapText="1"/>
    </xf>
    <xf numFmtId="165" fontId="1" fillId="4" borderId="28" xfId="0" applyNumberFormat="1" applyFont="1" applyFill="1" applyBorder="1" applyAlignment="1">
      <alignment horizontal="center" wrapText="1"/>
    </xf>
    <xf numFmtId="0" fontId="1" fillId="0" borderId="12" xfId="0" applyFont="1" applyBorder="1" applyAlignment="1">
      <alignment horizontal="center"/>
    </xf>
    <xf numFmtId="0" fontId="1" fillId="0" borderId="36" xfId="0" applyFont="1" applyBorder="1"/>
    <xf numFmtId="167" fontId="1" fillId="0" borderId="4" xfId="0" applyNumberFormat="1" applyFont="1" applyBorder="1" applyAlignment="1">
      <alignment horizontal="center"/>
    </xf>
    <xf numFmtId="0" fontId="1" fillId="0" borderId="24" xfId="0" applyFont="1" applyBorder="1" applyAlignment="1">
      <alignment vertical="top" wrapText="1"/>
    </xf>
    <xf numFmtId="0" fontId="1" fillId="0" borderId="24" xfId="0" applyFont="1" applyBorder="1" applyAlignment="1">
      <alignment horizontal="center" vertical="top" wrapText="1"/>
    </xf>
    <xf numFmtId="0" fontId="1" fillId="0" borderId="50" xfId="0" applyFont="1" applyBorder="1" applyAlignment="1">
      <alignment vertical="top" wrapText="1"/>
    </xf>
    <xf numFmtId="0" fontId="1" fillId="0" borderId="57" xfId="0" applyFont="1" applyBorder="1" applyAlignment="1">
      <alignment vertical="top" wrapText="1"/>
    </xf>
    <xf numFmtId="0" fontId="1" fillId="0" borderId="6" xfId="0" applyFont="1" applyBorder="1" applyAlignment="1">
      <alignment horizontal="center" vertical="top" wrapText="1"/>
    </xf>
    <xf numFmtId="0" fontId="1" fillId="0" borderId="47" xfId="0" applyFont="1" applyBorder="1" applyAlignment="1">
      <alignment vertical="top" wrapText="1"/>
    </xf>
    <xf numFmtId="0" fontId="1" fillId="0" borderId="55" xfId="0" applyFont="1" applyBorder="1"/>
    <xf numFmtId="0" fontId="1" fillId="0" borderId="50" xfId="0" applyFont="1" applyBorder="1" applyAlignment="1">
      <alignment horizontal="center"/>
    </xf>
    <xf numFmtId="0" fontId="1" fillId="0" borderId="46" xfId="0" applyFont="1" applyBorder="1" applyAlignment="1">
      <alignment horizontal="center"/>
    </xf>
    <xf numFmtId="0" fontId="1" fillId="0" borderId="6" xfId="0" applyFont="1" applyBorder="1" applyAlignment="1">
      <alignment vertical="top" wrapText="1"/>
    </xf>
    <xf numFmtId="0" fontId="1" fillId="0" borderId="42" xfId="0" applyFont="1" applyBorder="1" applyAlignment="1">
      <alignment horizontal="center"/>
    </xf>
    <xf numFmtId="164" fontId="13" fillId="4" borderId="22" xfId="0" applyNumberFormat="1" applyFont="1" applyFill="1" applyBorder="1" applyAlignment="1">
      <alignment horizontal="center"/>
    </xf>
    <xf numFmtId="165" fontId="13" fillId="4" borderId="28" xfId="0" applyNumberFormat="1" applyFont="1" applyFill="1" applyBorder="1" applyAlignment="1">
      <alignment horizontal="center" wrapText="1"/>
    </xf>
    <xf numFmtId="0" fontId="1" fillId="0" borderId="47" xfId="0" applyFont="1" applyBorder="1"/>
    <xf numFmtId="4" fontId="13" fillId="0" borderId="0" xfId="0" applyNumberFormat="1" applyFont="1" applyAlignment="1">
      <alignment horizontal="center"/>
    </xf>
    <xf numFmtId="4" fontId="0" fillId="0" borderId="0" xfId="0" applyNumberFormat="1" applyAlignment="1">
      <alignment horizontal="center"/>
    </xf>
    <xf numFmtId="0" fontId="1" fillId="0" borderId="9" xfId="0" applyFont="1" applyBorder="1" applyAlignment="1">
      <alignment wrapText="1"/>
    </xf>
    <xf numFmtId="0" fontId="1" fillId="0" borderId="9" xfId="0" applyFont="1" applyBorder="1" applyAlignment="1">
      <alignment horizontal="center" wrapText="1"/>
    </xf>
    <xf numFmtId="0" fontId="1" fillId="0" borderId="19" xfId="0" applyFont="1" applyBorder="1" applyAlignment="1">
      <alignment wrapText="1"/>
    </xf>
    <xf numFmtId="0" fontId="1" fillId="0" borderId="19" xfId="0" applyFont="1" applyBorder="1" applyAlignment="1">
      <alignment horizontal="center" wrapText="1"/>
    </xf>
    <xf numFmtId="164" fontId="13" fillId="0" borderId="24" xfId="0" applyNumberFormat="1" applyFont="1" applyBorder="1" applyAlignment="1">
      <alignment horizontal="center"/>
    </xf>
    <xf numFmtId="0" fontId="1" fillId="0" borderId="27" xfId="0" applyFont="1" applyBorder="1" applyAlignment="1">
      <alignment horizontal="center"/>
    </xf>
    <xf numFmtId="0" fontId="1" fillId="0" borderId="38" xfId="0" applyFont="1" applyBorder="1"/>
    <xf numFmtId="0" fontId="0" fillId="0" borderId="0" xfId="0" applyAlignment="1">
      <alignment horizontal="left"/>
    </xf>
    <xf numFmtId="14" fontId="1" fillId="0" borderId="34" xfId="0" applyNumberFormat="1" applyFont="1" applyBorder="1" applyAlignment="1">
      <alignment horizontal="center"/>
    </xf>
    <xf numFmtId="0" fontId="18" fillId="0" borderId="0" xfId="0" applyFont="1" applyAlignment="1">
      <alignment horizontal="center"/>
    </xf>
    <xf numFmtId="0" fontId="14" fillId="0" borderId="2" xfId="0" applyFont="1" applyBorder="1"/>
    <xf numFmtId="0" fontId="1" fillId="0" borderId="25" xfId="0" applyFont="1" applyBorder="1"/>
    <xf numFmtId="16" fontId="1" fillId="0" borderId="63" xfId="0" applyNumberFormat="1" applyFont="1" applyBorder="1" applyAlignment="1">
      <alignment horizontal="center"/>
    </xf>
    <xf numFmtId="16" fontId="1" fillId="0" borderId="18" xfId="0" applyNumberFormat="1" applyFont="1" applyBorder="1" applyAlignment="1">
      <alignment horizontal="center"/>
    </xf>
    <xf numFmtId="0" fontId="20" fillId="0" borderId="0" xfId="0" applyFont="1"/>
    <xf numFmtId="0" fontId="21" fillId="0" borderId="0" xfId="0" applyFont="1"/>
    <xf numFmtId="0" fontId="21" fillId="0" borderId="0" xfId="0" applyFont="1" applyAlignment="1">
      <alignment horizontal="center"/>
    </xf>
    <xf numFmtId="0" fontId="21" fillId="0" borderId="43" xfId="0" applyFont="1" applyBorder="1" applyAlignment="1">
      <alignment horizontal="center"/>
    </xf>
    <xf numFmtId="0" fontId="21" fillId="2" borderId="64" xfId="0" applyFont="1" applyFill="1" applyBorder="1" applyAlignment="1">
      <alignment horizontal="center"/>
    </xf>
    <xf numFmtId="0" fontId="21" fillId="0" borderId="6" xfId="0" applyFont="1" applyBorder="1"/>
    <xf numFmtId="0" fontId="1" fillId="4" borderId="9" xfId="0" applyFont="1" applyFill="1" applyBorder="1" applyAlignment="1">
      <alignment horizontal="center"/>
    </xf>
    <xf numFmtId="0" fontId="0" fillId="0" borderId="0" xfId="0" applyAlignment="1">
      <alignment wrapText="1"/>
    </xf>
    <xf numFmtId="0" fontId="21" fillId="4" borderId="9" xfId="0" applyFont="1" applyFill="1" applyBorder="1" applyAlignment="1">
      <alignment horizontal="center"/>
    </xf>
    <xf numFmtId="0" fontId="30" fillId="0" borderId="0" xfId="0" applyFont="1" applyAlignment="1">
      <alignment horizontal="center"/>
    </xf>
    <xf numFmtId="0" fontId="21" fillId="0" borderId="36" xfId="0" applyFont="1" applyBorder="1"/>
    <xf numFmtId="0" fontId="21" fillId="0" borderId="1" xfId="0" applyFont="1" applyBorder="1" applyAlignment="1">
      <alignment horizontal="center"/>
    </xf>
    <xf numFmtId="0" fontId="21" fillId="0" borderId="9" xfId="0" applyFont="1" applyBorder="1" applyAlignment="1">
      <alignment horizontal="center"/>
    </xf>
    <xf numFmtId="0" fontId="0" fillId="0" borderId="0" xfId="0" applyAlignment="1">
      <alignment horizontal="center"/>
    </xf>
    <xf numFmtId="0" fontId="21" fillId="0" borderId="6" xfId="0" applyFont="1" applyBorder="1" applyAlignment="1">
      <alignment horizontal="center"/>
    </xf>
    <xf numFmtId="165" fontId="21" fillId="0" borderId="0" xfId="0" applyNumberFormat="1" applyFont="1" applyAlignment="1">
      <alignment horizontal="center"/>
    </xf>
    <xf numFmtId="0" fontId="1" fillId="4" borderId="16" xfId="0" applyFont="1" applyFill="1" applyBorder="1"/>
    <xf numFmtId="0" fontId="21" fillId="0" borderId="5" xfId="0" applyFont="1" applyBorder="1" applyAlignment="1">
      <alignment horizontal="center"/>
    </xf>
    <xf numFmtId="0" fontId="21" fillId="0" borderId="32" xfId="0" applyFont="1" applyBorder="1" applyAlignment="1">
      <alignment horizontal="center"/>
    </xf>
    <xf numFmtId="0" fontId="1" fillId="4" borderId="24" xfId="0" applyFont="1" applyFill="1" applyBorder="1" applyAlignment="1">
      <alignment horizontal="center"/>
    </xf>
    <xf numFmtId="0" fontId="1" fillId="4" borderId="34" xfId="0" applyFont="1" applyFill="1" applyBorder="1" applyAlignment="1">
      <alignment horizontal="center"/>
    </xf>
    <xf numFmtId="165" fontId="21" fillId="0" borderId="30" xfId="0" applyNumberFormat="1" applyFont="1" applyBorder="1" applyAlignment="1">
      <alignment horizontal="center"/>
    </xf>
    <xf numFmtId="3" fontId="21" fillId="0" borderId="30" xfId="0" applyNumberFormat="1" applyFont="1" applyBorder="1" applyAlignment="1">
      <alignment horizontal="center"/>
    </xf>
    <xf numFmtId="0" fontId="2" fillId="0" borderId="0" xfId="0" applyFont="1" applyAlignment="1">
      <alignment horizontal="center"/>
    </xf>
    <xf numFmtId="0" fontId="21" fillId="4" borderId="6" xfId="0" applyFont="1" applyFill="1" applyBorder="1" applyAlignment="1">
      <alignment horizontal="center"/>
    </xf>
    <xf numFmtId="0" fontId="1" fillId="4" borderId="10" xfId="0" applyFont="1" applyFill="1" applyBorder="1" applyAlignment="1">
      <alignment horizontal="center"/>
    </xf>
    <xf numFmtId="0" fontId="21" fillId="0" borderId="7" xfId="0" applyFont="1" applyBorder="1" applyAlignment="1">
      <alignment horizontal="center"/>
    </xf>
    <xf numFmtId="3" fontId="21" fillId="0" borderId="43" xfId="0" applyNumberFormat="1" applyFont="1" applyBorder="1" applyAlignment="1">
      <alignment horizontal="center"/>
    </xf>
    <xf numFmtId="0" fontId="21" fillId="0" borderId="55" xfId="0" applyFont="1" applyBorder="1" applyAlignment="1">
      <alignment horizontal="center"/>
    </xf>
    <xf numFmtId="165" fontId="21" fillId="0" borderId="38" xfId="0" applyNumberFormat="1" applyFont="1" applyBorder="1" applyAlignment="1">
      <alignment horizontal="center"/>
    </xf>
    <xf numFmtId="3" fontId="21" fillId="0" borderId="38" xfId="0" applyNumberFormat="1" applyFont="1" applyBorder="1" applyAlignment="1">
      <alignment horizontal="center"/>
    </xf>
    <xf numFmtId="0" fontId="21" fillId="0" borderId="25" xfId="0" applyFont="1" applyBorder="1" applyAlignment="1">
      <alignment horizontal="center"/>
    </xf>
    <xf numFmtId="0" fontId="21" fillId="0" borderId="28" xfId="0" applyFont="1" applyBorder="1" applyAlignment="1">
      <alignment horizontal="center"/>
    </xf>
    <xf numFmtId="0" fontId="30" fillId="0" borderId="0" xfId="0" applyFont="1"/>
    <xf numFmtId="0" fontId="1" fillId="4" borderId="70" xfId="0" applyFont="1" applyFill="1" applyBorder="1"/>
    <xf numFmtId="0" fontId="27" fillId="0" borderId="53" xfId="0" applyFont="1" applyBorder="1"/>
    <xf numFmtId="0" fontId="1" fillId="4" borderId="33" xfId="0" applyFont="1" applyFill="1" applyBorder="1"/>
    <xf numFmtId="0" fontId="27" fillId="0" borderId="36" xfId="0" applyFont="1" applyBorder="1"/>
    <xf numFmtId="165" fontId="21" fillId="0" borderId="31" xfId="0" applyNumberFormat="1" applyFont="1" applyBorder="1" applyAlignment="1">
      <alignment horizontal="center"/>
    </xf>
    <xf numFmtId="3" fontId="1" fillId="0" borderId="38" xfId="0" applyNumberFormat="1" applyFont="1" applyBorder="1" applyAlignment="1">
      <alignment horizontal="center"/>
    </xf>
    <xf numFmtId="165" fontId="21" fillId="0" borderId="52" xfId="0" applyNumberFormat="1" applyFont="1" applyBorder="1" applyAlignment="1">
      <alignment horizontal="center"/>
    </xf>
    <xf numFmtId="0" fontId="1" fillId="4" borderId="36" xfId="0" applyFont="1" applyFill="1" applyBorder="1"/>
    <xf numFmtId="3" fontId="1" fillId="0" borderId="0" xfId="0" applyNumberFormat="1" applyFont="1" applyAlignment="1">
      <alignment horizontal="center"/>
    </xf>
    <xf numFmtId="165" fontId="21" fillId="0" borderId="39" xfId="0" applyNumberFormat="1" applyFont="1" applyBorder="1" applyAlignment="1">
      <alignment horizontal="center"/>
    </xf>
    <xf numFmtId="165" fontId="21" fillId="0" borderId="69" xfId="0" applyNumberFormat="1" applyFont="1" applyBorder="1" applyAlignment="1">
      <alignment horizontal="center"/>
    </xf>
    <xf numFmtId="0" fontId="21" fillId="0" borderId="40" xfId="0" applyFont="1" applyBorder="1" applyAlignment="1">
      <alignment horizontal="center"/>
    </xf>
    <xf numFmtId="0" fontId="1" fillId="0" borderId="71" xfId="0" applyFont="1" applyBorder="1"/>
    <xf numFmtId="0" fontId="14" fillId="0" borderId="71" xfId="0" applyFont="1" applyBorder="1"/>
    <xf numFmtId="0" fontId="21" fillId="0" borderId="71" xfId="0" applyFont="1" applyBorder="1"/>
    <xf numFmtId="0" fontId="21" fillId="0" borderId="41" xfId="0" applyFont="1" applyBorder="1"/>
    <xf numFmtId="3" fontId="1" fillId="0" borderId="16" xfId="0" applyNumberFormat="1" applyFont="1" applyBorder="1" applyAlignment="1">
      <alignment horizontal="center"/>
    </xf>
    <xf numFmtId="3" fontId="1" fillId="0" borderId="36" xfId="0" applyNumberFormat="1" applyFont="1" applyBorder="1" applyAlignment="1">
      <alignment horizontal="center"/>
    </xf>
    <xf numFmtId="0" fontId="1" fillId="0" borderId="41" xfId="0" applyFont="1" applyBorder="1"/>
    <xf numFmtId="4" fontId="1" fillId="0" borderId="3" xfId="0" applyNumberFormat="1" applyFont="1" applyBorder="1" applyAlignment="1">
      <alignment horizontal="center"/>
    </xf>
    <xf numFmtId="0" fontId="0" fillId="0" borderId="47" xfId="0" applyBorder="1"/>
    <xf numFmtId="0" fontId="2" fillId="2" borderId="9" xfId="0" applyFont="1" applyFill="1" applyBorder="1" applyAlignment="1">
      <alignment horizontal="center"/>
    </xf>
    <xf numFmtId="0" fontId="14" fillId="0" borderId="0" xfId="0" applyFont="1" applyAlignment="1">
      <alignment horizontal="center"/>
    </xf>
    <xf numFmtId="167" fontId="1" fillId="0" borderId="0" xfId="0" applyNumberFormat="1" applyFont="1" applyAlignment="1">
      <alignment horizontal="center"/>
    </xf>
    <xf numFmtId="167" fontId="1" fillId="0" borderId="3" xfId="0" applyNumberFormat="1" applyFont="1" applyBorder="1" applyAlignment="1">
      <alignment horizontal="center"/>
    </xf>
    <xf numFmtId="0" fontId="14" fillId="0" borderId="47" xfId="0" applyFont="1" applyBorder="1" applyAlignment="1">
      <alignment horizontal="center"/>
    </xf>
    <xf numFmtId="0" fontId="14" fillId="0" borderId="19" xfId="0" applyFont="1" applyBorder="1"/>
    <xf numFmtId="0" fontId="15" fillId="0" borderId="19" xfId="0" applyFont="1" applyBorder="1"/>
    <xf numFmtId="0" fontId="15" fillId="0" borderId="20" xfId="0" applyFont="1" applyBorder="1"/>
    <xf numFmtId="0" fontId="14" fillId="0" borderId="25" xfId="0" applyFont="1" applyBorder="1" applyAlignment="1">
      <alignment horizontal="center"/>
    </xf>
    <xf numFmtId="0" fontId="2" fillId="2" borderId="6" xfId="0" applyFont="1" applyFill="1" applyBorder="1" applyAlignment="1">
      <alignment horizontal="center"/>
    </xf>
    <xf numFmtId="0" fontId="1" fillId="0" borderId="38" xfId="0" applyFont="1" applyBorder="1" applyAlignment="1">
      <alignment horizontal="center"/>
    </xf>
    <xf numFmtId="0" fontId="21" fillId="0" borderId="47" xfId="0" applyFont="1" applyBorder="1"/>
    <xf numFmtId="0" fontId="21" fillId="2" borderId="24" xfId="0" applyFont="1" applyFill="1" applyBorder="1"/>
    <xf numFmtId="0" fontId="21" fillId="2" borderId="6" xfId="0" applyFont="1" applyFill="1" applyBorder="1"/>
    <xf numFmtId="0" fontId="21" fillId="2" borderId="6" xfId="0" applyFont="1" applyFill="1" applyBorder="1" applyAlignment="1">
      <alignment wrapText="1"/>
    </xf>
    <xf numFmtId="0" fontId="21" fillId="0" borderId="26" xfId="0" applyFont="1" applyBorder="1"/>
    <xf numFmtId="0" fontId="2" fillId="2" borderId="24" xfId="0" applyFont="1" applyFill="1" applyBorder="1" applyAlignment="1">
      <alignment horizontal="center"/>
    </xf>
    <xf numFmtId="0" fontId="21" fillId="3" borderId="24" xfId="0" applyFont="1" applyFill="1" applyBorder="1" applyAlignment="1">
      <alignment horizontal="center"/>
    </xf>
    <xf numFmtId="0" fontId="21" fillId="6" borderId="6" xfId="0" applyFont="1" applyFill="1" applyBorder="1" applyAlignment="1">
      <alignment horizontal="center"/>
    </xf>
    <xf numFmtId="0" fontId="21" fillId="7" borderId="6" xfId="0" applyFont="1" applyFill="1" applyBorder="1" applyAlignment="1">
      <alignment horizontal="center"/>
    </xf>
    <xf numFmtId="0" fontId="21" fillId="2" borderId="28" xfId="0" applyFont="1" applyFill="1" applyBorder="1" applyAlignment="1">
      <alignment horizontal="center"/>
    </xf>
    <xf numFmtId="0" fontId="21" fillId="2" borderId="7" xfId="0" applyFont="1" applyFill="1" applyBorder="1" applyAlignment="1">
      <alignment horizontal="center"/>
    </xf>
    <xf numFmtId="0" fontId="21" fillId="8" borderId="6" xfId="0" applyFont="1" applyFill="1" applyBorder="1" applyAlignment="1">
      <alignment horizontal="center"/>
    </xf>
    <xf numFmtId="0" fontId="21" fillId="9" borderId="6" xfId="0" applyFont="1" applyFill="1" applyBorder="1" applyAlignment="1">
      <alignment horizontal="center"/>
    </xf>
    <xf numFmtId="0" fontId="21" fillId="10" borderId="6" xfId="0" applyFont="1" applyFill="1" applyBorder="1" applyAlignment="1">
      <alignment horizontal="center"/>
    </xf>
    <xf numFmtId="0" fontId="21" fillId="11" borderId="6" xfId="0" applyFont="1" applyFill="1" applyBorder="1" applyAlignment="1">
      <alignment horizontal="center"/>
    </xf>
    <xf numFmtId="0" fontId="23" fillId="0" borderId="29" xfId="0" applyFont="1" applyBorder="1" applyAlignment="1">
      <alignment horizontal="center"/>
    </xf>
    <xf numFmtId="0" fontId="21" fillId="13" borderId="6" xfId="0" applyFont="1" applyFill="1" applyBorder="1" applyAlignment="1">
      <alignment horizontal="center"/>
    </xf>
    <xf numFmtId="0" fontId="2" fillId="2" borderId="26" xfId="0" applyFont="1" applyFill="1" applyBorder="1" applyAlignment="1">
      <alignment horizontal="center"/>
    </xf>
    <xf numFmtId="0" fontId="21" fillId="12" borderId="26" xfId="0" applyFont="1" applyFill="1" applyBorder="1" applyAlignment="1">
      <alignment horizontal="center"/>
    </xf>
    <xf numFmtId="0" fontId="32" fillId="0" borderId="0" xfId="0" applyFont="1"/>
    <xf numFmtId="0" fontId="20" fillId="0" borderId="0" xfId="0" applyFont="1" applyAlignment="1">
      <alignment horizontal="center"/>
    </xf>
    <xf numFmtId="0" fontId="32" fillId="0" borderId="0" xfId="0" applyFont="1" applyAlignment="1">
      <alignment wrapText="1"/>
    </xf>
    <xf numFmtId="0" fontId="20" fillId="0" borderId="0" xfId="0" applyFont="1" applyAlignment="1">
      <alignment vertical="center"/>
    </xf>
    <xf numFmtId="0" fontId="20" fillId="0" borderId="0" xfId="0" applyFont="1" applyAlignment="1">
      <alignment horizontal="left" vertical="center"/>
    </xf>
    <xf numFmtId="0" fontId="20" fillId="0" borderId="1" xfId="0" applyFont="1" applyBorder="1" applyAlignment="1">
      <alignment horizontal="center"/>
    </xf>
    <xf numFmtId="0" fontId="20" fillId="0" borderId="5" xfId="0" applyFont="1" applyBorder="1" applyAlignment="1">
      <alignment horizontal="center"/>
    </xf>
    <xf numFmtId="0" fontId="20" fillId="0" borderId="32" xfId="0" applyFont="1" applyBorder="1" applyAlignment="1">
      <alignment horizontal="center"/>
    </xf>
    <xf numFmtId="0" fontId="20" fillId="0" borderId="31" xfId="0" applyFont="1" applyBorder="1"/>
    <xf numFmtId="0" fontId="20" fillId="0" borderId="12" xfId="0" applyFont="1" applyBorder="1" applyAlignment="1">
      <alignment horizontal="center"/>
    </xf>
    <xf numFmtId="0" fontId="20" fillId="0" borderId="18" xfId="0" applyFont="1" applyBorder="1" applyAlignment="1">
      <alignment horizontal="center"/>
    </xf>
    <xf numFmtId="0" fontId="20" fillId="0" borderId="63" xfId="0" applyFont="1" applyBorder="1" applyAlignment="1">
      <alignment horizontal="center"/>
    </xf>
    <xf numFmtId="0" fontId="20" fillId="0" borderId="25" xfId="0" applyFont="1" applyBorder="1"/>
    <xf numFmtId="0" fontId="20" fillId="0" borderId="6" xfId="0" applyFont="1" applyBorder="1"/>
    <xf numFmtId="0" fontId="20" fillId="0" borderId="35" xfId="0" applyFont="1" applyBorder="1" applyAlignment="1">
      <alignment horizontal="center"/>
    </xf>
    <xf numFmtId="0" fontId="20" fillId="0" borderId="72" xfId="0" applyFont="1" applyBorder="1" applyAlignment="1">
      <alignment horizontal="center"/>
    </xf>
    <xf numFmtId="0" fontId="20" fillId="0" borderId="61" xfId="0" applyFont="1" applyBorder="1" applyAlignment="1">
      <alignment horizontal="center"/>
    </xf>
    <xf numFmtId="0" fontId="20" fillId="0" borderId="8" xfId="0" applyFont="1" applyBorder="1" applyAlignment="1">
      <alignment horizontal="center"/>
    </xf>
    <xf numFmtId="0" fontId="20" fillId="0" borderId="3" xfId="0" applyFont="1" applyBorder="1"/>
    <xf numFmtId="0" fontId="20" fillId="0" borderId="9" xfId="0" applyFont="1" applyBorder="1"/>
    <xf numFmtId="0" fontId="20" fillId="0" borderId="29" xfId="0" applyFont="1" applyBorder="1"/>
    <xf numFmtId="0" fontId="35" fillId="0" borderId="0" xfId="0" applyFont="1"/>
    <xf numFmtId="0" fontId="37" fillId="0" borderId="68" xfId="0" applyFont="1" applyBorder="1" applyAlignment="1">
      <alignment horizontal="center"/>
    </xf>
    <xf numFmtId="0" fontId="37" fillId="0" borderId="29" xfId="0" applyFont="1" applyBorder="1" applyAlignment="1">
      <alignment horizontal="center"/>
    </xf>
    <xf numFmtId="0" fontId="37" fillId="0" borderId="12" xfId="0" applyFont="1" applyBorder="1" applyAlignment="1">
      <alignment horizontal="center"/>
    </xf>
    <xf numFmtId="0" fontId="36" fillId="0" borderId="35" xfId="0" applyFont="1" applyBorder="1" applyAlignment="1">
      <alignment horizontal="center"/>
    </xf>
    <xf numFmtId="0" fontId="37" fillId="0" borderId="35" xfId="0" applyFont="1" applyBorder="1" applyAlignment="1">
      <alignment horizontal="center"/>
    </xf>
    <xf numFmtId="0" fontId="20" fillId="0" borderId="3" xfId="0" applyFont="1" applyBorder="1" applyAlignment="1">
      <alignment horizontal="center"/>
    </xf>
    <xf numFmtId="0" fontId="20" fillId="0" borderId="9" xfId="0" applyFont="1" applyBorder="1" applyAlignment="1">
      <alignment horizontal="center"/>
    </xf>
    <xf numFmtId="9" fontId="20" fillId="0" borderId="39" xfId="1" applyFont="1" applyBorder="1" applyAlignment="1">
      <alignment horizontal="center"/>
    </xf>
    <xf numFmtId="9" fontId="20" fillId="0" borderId="4" xfId="1" applyFont="1" applyBorder="1" applyAlignment="1">
      <alignment horizontal="center"/>
    </xf>
    <xf numFmtId="9" fontId="20" fillId="0" borderId="0" xfId="1" applyFont="1" applyBorder="1" applyAlignment="1">
      <alignment horizontal="center"/>
    </xf>
    <xf numFmtId="0" fontId="21" fillId="0" borderId="2" xfId="0" applyFont="1" applyBorder="1"/>
    <xf numFmtId="0" fontId="2" fillId="2" borderId="2" xfId="0" applyFont="1" applyFill="1" applyBorder="1" applyAlignment="1">
      <alignment horizontal="center"/>
    </xf>
    <xf numFmtId="9" fontId="20" fillId="0" borderId="34" xfId="1" applyFont="1" applyBorder="1" applyAlignment="1">
      <alignment horizontal="center"/>
    </xf>
    <xf numFmtId="0" fontId="20" fillId="0" borderId="4" xfId="0" applyFont="1" applyBorder="1"/>
    <xf numFmtId="0" fontId="14" fillId="0" borderId="8" xfId="0" applyFont="1" applyBorder="1" applyAlignment="1">
      <alignment horizontal="center"/>
    </xf>
    <xf numFmtId="0" fontId="20" fillId="0" borderId="29" xfId="0" applyFont="1" applyBorder="1" applyAlignment="1">
      <alignment horizontal="center"/>
    </xf>
    <xf numFmtId="0" fontId="21" fillId="0" borderId="53" xfId="0" applyFont="1" applyBorder="1"/>
    <xf numFmtId="0" fontId="21" fillId="0" borderId="54" xfId="0" applyFont="1" applyBorder="1"/>
    <xf numFmtId="3" fontId="21" fillId="0" borderId="36" xfId="0" applyNumberFormat="1" applyFont="1" applyBorder="1" applyAlignment="1">
      <alignment horizontal="center"/>
    </xf>
    <xf numFmtId="3" fontId="21" fillId="0" borderId="0" xfId="0" applyNumberFormat="1" applyFont="1" applyAlignment="1">
      <alignment horizontal="center"/>
    </xf>
    <xf numFmtId="0" fontId="20" fillId="0" borderId="55" xfId="0" applyFont="1" applyBorder="1" applyAlignment="1">
      <alignment horizontal="center"/>
    </xf>
    <xf numFmtId="3" fontId="21" fillId="0" borderId="2" xfId="0" applyNumberFormat="1" applyFont="1" applyBorder="1" applyAlignment="1">
      <alignment horizontal="center"/>
    </xf>
    <xf numFmtId="0" fontId="21" fillId="4" borderId="7" xfId="0" applyFont="1" applyFill="1" applyBorder="1" applyAlignment="1">
      <alignment horizontal="center"/>
    </xf>
    <xf numFmtId="0" fontId="21" fillId="4" borderId="34" xfId="0" applyFont="1" applyFill="1" applyBorder="1" applyAlignment="1">
      <alignment horizontal="center"/>
    </xf>
    <xf numFmtId="3" fontId="21" fillId="0" borderId="37" xfId="0" applyNumberFormat="1" applyFont="1" applyBorder="1" applyAlignment="1">
      <alignment horizontal="center"/>
    </xf>
    <xf numFmtId="3" fontId="21" fillId="0" borderId="39" xfId="0" applyNumberFormat="1" applyFont="1" applyBorder="1" applyAlignment="1">
      <alignment horizontal="center"/>
    </xf>
    <xf numFmtId="0" fontId="21" fillId="0" borderId="43" xfId="0" applyFont="1" applyBorder="1"/>
    <xf numFmtId="0" fontId="1" fillId="4" borderId="57" xfId="0" applyFont="1" applyFill="1" applyBorder="1" applyAlignment="1">
      <alignment horizontal="center"/>
    </xf>
    <xf numFmtId="0" fontId="1" fillId="4" borderId="33" xfId="0" applyFont="1" applyFill="1" applyBorder="1" applyAlignment="1">
      <alignment horizontal="center"/>
    </xf>
    <xf numFmtId="0" fontId="1" fillId="4" borderId="50" xfId="0" applyFont="1" applyFill="1" applyBorder="1" applyAlignment="1">
      <alignment horizontal="center"/>
    </xf>
    <xf numFmtId="0" fontId="1" fillId="0" borderId="43" xfId="0" applyFont="1" applyBorder="1" applyAlignment="1">
      <alignment horizontal="center"/>
    </xf>
    <xf numFmtId="0" fontId="1" fillId="4" borderId="4" xfId="0" applyFont="1" applyFill="1" applyBorder="1" applyAlignment="1">
      <alignment horizontal="center"/>
    </xf>
    <xf numFmtId="0" fontId="0" fillId="0" borderId="36" xfId="0" applyBorder="1"/>
    <xf numFmtId="0" fontId="0" fillId="0" borderId="37" xfId="0" applyBorder="1"/>
    <xf numFmtId="0" fontId="2" fillId="5" borderId="6" xfId="0" applyFont="1" applyFill="1" applyBorder="1" applyAlignment="1">
      <alignment horizontal="center"/>
    </xf>
    <xf numFmtId="0" fontId="0" fillId="0" borderId="18" xfId="0" applyBorder="1"/>
    <xf numFmtId="0" fontId="1" fillId="0" borderId="22" xfId="0" applyFont="1" applyBorder="1"/>
    <xf numFmtId="0" fontId="1" fillId="0" borderId="23" xfId="0" applyFont="1" applyBorder="1"/>
    <xf numFmtId="0" fontId="1" fillId="0" borderId="0" xfId="0" applyFont="1" applyAlignment="1">
      <alignment wrapText="1"/>
    </xf>
    <xf numFmtId="0" fontId="1" fillId="0" borderId="44" xfId="0" applyFont="1" applyBorder="1"/>
    <xf numFmtId="0" fontId="1" fillId="0" borderId="48" xfId="0" applyFont="1" applyBorder="1"/>
    <xf numFmtId="0" fontId="1" fillId="0" borderId="0" xfId="0" applyFont="1" applyAlignment="1">
      <alignment horizontal="center" wrapText="1"/>
    </xf>
    <xf numFmtId="166" fontId="1" fillId="0" borderId="0" xfId="0" applyNumberFormat="1" applyFont="1" applyAlignment="1">
      <alignment horizontal="center" wrapText="1"/>
    </xf>
    <xf numFmtId="4" fontId="1" fillId="0" borderId="6" xfId="0" applyNumberFormat="1" applyFont="1" applyBorder="1" applyAlignment="1">
      <alignment horizontal="center"/>
    </xf>
    <xf numFmtId="4" fontId="1" fillId="0" borderId="7" xfId="0" applyNumberFormat="1" applyFont="1" applyBorder="1" applyAlignment="1">
      <alignment horizontal="center"/>
    </xf>
    <xf numFmtId="0" fontId="21" fillId="0" borderId="19" xfId="0" applyFont="1" applyBorder="1"/>
    <xf numFmtId="0" fontId="14" fillId="0" borderId="42" xfId="0" applyFont="1" applyBorder="1" applyAlignment="1">
      <alignment horizontal="center"/>
    </xf>
    <xf numFmtId="4" fontId="1" fillId="0" borderId="9" xfId="0" applyNumberFormat="1" applyFont="1" applyBorder="1" applyAlignment="1">
      <alignment horizontal="center"/>
    </xf>
    <xf numFmtId="4" fontId="1" fillId="0" borderId="34" xfId="0" applyNumberFormat="1" applyFont="1" applyBorder="1" applyAlignment="1">
      <alignment horizontal="center"/>
    </xf>
    <xf numFmtId="4" fontId="1" fillId="0" borderId="24" xfId="0" applyNumberFormat="1" applyFont="1" applyBorder="1" applyAlignment="1">
      <alignment horizontal="center"/>
    </xf>
    <xf numFmtId="0" fontId="1" fillId="0" borderId="20" xfId="0" applyFont="1" applyBorder="1"/>
    <xf numFmtId="0" fontId="1" fillId="0" borderId="56" xfId="0" applyFont="1" applyBorder="1" applyAlignment="1">
      <alignment vertical="top" wrapText="1"/>
    </xf>
    <xf numFmtId="0" fontId="21" fillId="0" borderId="20" xfId="0" applyFont="1" applyBorder="1"/>
    <xf numFmtId="0" fontId="1" fillId="0" borderId="60" xfId="0" applyFont="1" applyBorder="1" applyAlignment="1">
      <alignment horizontal="center"/>
    </xf>
    <xf numFmtId="2" fontId="1" fillId="0" borderId="0" xfId="0" applyNumberFormat="1" applyFont="1" applyAlignment="1">
      <alignment horizontal="center"/>
    </xf>
    <xf numFmtId="0" fontId="0" fillId="0" borderId="9" xfId="0" applyBorder="1"/>
    <xf numFmtId="0" fontId="0" fillId="0" borderId="34" xfId="0" applyBorder="1"/>
    <xf numFmtId="0" fontId="0" fillId="0" borderId="3" xfId="0" applyBorder="1"/>
    <xf numFmtId="0" fontId="0" fillId="0" borderId="4" xfId="0" applyBorder="1"/>
    <xf numFmtId="0" fontId="0" fillId="0" borderId="6" xfId="0" applyBorder="1"/>
    <xf numFmtId="0" fontId="0" fillId="0" borderId="7" xfId="0" applyBorder="1"/>
    <xf numFmtId="0" fontId="20" fillId="0" borderId="3" xfId="0" applyFont="1" applyBorder="1" applyAlignment="1">
      <alignment wrapText="1"/>
    </xf>
    <xf numFmtId="0" fontId="20" fillId="0" borderId="6" xfId="0" applyFont="1" applyBorder="1" applyAlignment="1">
      <alignment wrapText="1"/>
    </xf>
    <xf numFmtId="0" fontId="20" fillId="0" borderId="7" xfId="0" applyFont="1" applyBorder="1"/>
    <xf numFmtId="0" fontId="20" fillId="0" borderId="34" xfId="0" applyFont="1" applyBorder="1"/>
    <xf numFmtId="0" fontId="20" fillId="0" borderId="30" xfId="0" applyFont="1" applyBorder="1"/>
    <xf numFmtId="168" fontId="20" fillId="0" borderId="6" xfId="0" applyNumberFormat="1" applyFont="1" applyBorder="1"/>
    <xf numFmtId="168" fontId="20" fillId="0" borderId="3" xfId="0" applyNumberFormat="1" applyFont="1" applyBorder="1"/>
    <xf numFmtId="168" fontId="20" fillId="0" borderId="9" xfId="0" applyNumberFormat="1" applyFont="1" applyBorder="1"/>
    <xf numFmtId="168" fontId="20" fillId="0" borderId="6" xfId="0" applyNumberFormat="1" applyFont="1" applyBorder="1" applyAlignment="1">
      <alignment horizontal="right"/>
    </xf>
    <xf numFmtId="168" fontId="20" fillId="0" borderId="3" xfId="0" applyNumberFormat="1" applyFont="1" applyBorder="1" applyAlignment="1">
      <alignment horizontal="right"/>
    </xf>
    <xf numFmtId="168" fontId="20" fillId="0" borderId="9" xfId="0" applyNumberFormat="1" applyFont="1" applyBorder="1" applyAlignment="1">
      <alignment horizontal="right"/>
    </xf>
    <xf numFmtId="0" fontId="0" fillId="0" borderId="43" xfId="0" applyBorder="1"/>
    <xf numFmtId="14" fontId="1" fillId="0" borderId="6" xfId="0" applyNumberFormat="1" applyFont="1" applyBorder="1" applyAlignment="1">
      <alignment horizontal="center"/>
    </xf>
    <xf numFmtId="14" fontId="1" fillId="0" borderId="26" xfId="0" applyNumberFormat="1" applyFont="1" applyBorder="1" applyAlignment="1">
      <alignment horizontal="center"/>
    </xf>
    <xf numFmtId="0" fontId="1" fillId="0" borderId="65" xfId="0" applyFont="1" applyBorder="1" applyAlignment="1">
      <alignment horizontal="center"/>
    </xf>
    <xf numFmtId="0" fontId="1" fillId="0" borderId="42" xfId="0" applyFont="1" applyBorder="1"/>
    <xf numFmtId="14" fontId="1" fillId="0" borderId="2" xfId="0" applyNumberFormat="1" applyFont="1" applyBorder="1" applyAlignment="1">
      <alignment horizontal="center"/>
    </xf>
    <xf numFmtId="4" fontId="1" fillId="0" borderId="4" xfId="0" applyNumberFormat="1" applyFont="1" applyBorder="1" applyAlignment="1">
      <alignment horizontal="center"/>
    </xf>
    <xf numFmtId="0" fontId="1" fillId="0" borderId="61" xfId="0" applyFont="1" applyBorder="1" applyAlignment="1">
      <alignment horizontal="center"/>
    </xf>
    <xf numFmtId="4" fontId="1" fillId="0" borderId="64" xfId="0" applyNumberFormat="1" applyFont="1" applyBorder="1" applyAlignment="1">
      <alignment horizontal="center"/>
    </xf>
    <xf numFmtId="0" fontId="1" fillId="0" borderId="73" xfId="0" applyFont="1" applyBorder="1" applyAlignment="1">
      <alignment horizontal="center"/>
    </xf>
    <xf numFmtId="0" fontId="1" fillId="0" borderId="21" xfId="0" applyFont="1" applyBorder="1" applyAlignment="1">
      <alignment vertical="top" wrapText="1"/>
    </xf>
    <xf numFmtId="0" fontId="1" fillId="0" borderId="57" xfId="0" applyFont="1" applyBorder="1" applyAlignment="1">
      <alignment horizontal="center" vertical="top" wrapText="1"/>
    </xf>
    <xf numFmtId="0" fontId="1" fillId="0" borderId="19" xfId="0" applyFont="1" applyBorder="1" applyAlignment="1">
      <alignment vertical="top" wrapText="1"/>
    </xf>
    <xf numFmtId="164" fontId="1" fillId="0" borderId="3" xfId="0" applyNumberFormat="1" applyFont="1" applyBorder="1" applyAlignment="1">
      <alignment horizontal="center"/>
    </xf>
    <xf numFmtId="0" fontId="1" fillId="0" borderId="13" xfId="0" applyFont="1" applyBorder="1" applyAlignment="1">
      <alignment horizontal="center"/>
    </xf>
    <xf numFmtId="0" fontId="1" fillId="0" borderId="56" xfId="0" applyFont="1" applyBorder="1" applyAlignment="1">
      <alignment horizontal="center"/>
    </xf>
    <xf numFmtId="0" fontId="1" fillId="0" borderId="44" xfId="0" applyFont="1" applyBorder="1" applyAlignment="1">
      <alignment horizontal="center"/>
    </xf>
    <xf numFmtId="0" fontId="1" fillId="0" borderId="10" xfId="0" applyFont="1" applyBorder="1" applyAlignment="1">
      <alignment horizontal="center"/>
    </xf>
    <xf numFmtId="0" fontId="1" fillId="0" borderId="29" xfId="0" applyFont="1" applyBorder="1"/>
    <xf numFmtId="0" fontId="1" fillId="0" borderId="30" xfId="0" applyFont="1" applyBorder="1" applyAlignment="1">
      <alignment horizontal="center"/>
    </xf>
    <xf numFmtId="0" fontId="21" fillId="0" borderId="9" xfId="0"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34" xfId="0" applyFont="1" applyBorder="1" applyAlignment="1">
      <alignment horizontal="center"/>
    </xf>
    <xf numFmtId="0" fontId="1" fillId="0" borderId="31" xfId="0" applyFont="1" applyBorder="1" applyAlignment="1">
      <alignment horizontal="center"/>
    </xf>
    <xf numFmtId="4" fontId="1" fillId="0" borderId="21" xfId="0" applyNumberFormat="1" applyFont="1" applyBorder="1" applyAlignment="1">
      <alignment horizontal="center"/>
    </xf>
    <xf numFmtId="4" fontId="1" fillId="0" borderId="65" xfId="0" applyNumberFormat="1"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164" fontId="21" fillId="0" borderId="4" xfId="0" applyNumberFormat="1" applyFont="1" applyBorder="1" applyAlignment="1">
      <alignment horizontal="center"/>
    </xf>
    <xf numFmtId="0" fontId="14" fillId="0" borderId="32" xfId="0" applyFont="1" applyBorder="1" applyAlignment="1">
      <alignment horizontal="center"/>
    </xf>
    <xf numFmtId="0" fontId="9" fillId="0" borderId="12" xfId="0" applyFont="1" applyBorder="1" applyAlignment="1">
      <alignment horizontal="center"/>
    </xf>
    <xf numFmtId="0" fontId="9" fillId="0" borderId="29"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1" xfId="0" applyFont="1" applyBorder="1" applyAlignment="1">
      <alignment horizontal="center"/>
    </xf>
    <xf numFmtId="0" fontId="9" fillId="0" borderId="55" xfId="0" applyFont="1" applyBorder="1" applyAlignment="1">
      <alignment horizontal="center"/>
    </xf>
    <xf numFmtId="0" fontId="9" fillId="0" borderId="5" xfId="0" applyFont="1" applyBorder="1" applyAlignment="1">
      <alignment horizontal="center"/>
    </xf>
    <xf numFmtId="164" fontId="13" fillId="0" borderId="64" xfId="0" applyNumberFormat="1" applyFont="1" applyBorder="1" applyAlignment="1">
      <alignment horizontal="center"/>
    </xf>
    <xf numFmtId="0" fontId="1" fillId="0" borderId="14" xfId="0" applyFont="1" applyBorder="1" applyAlignment="1">
      <alignment horizontal="center"/>
    </xf>
    <xf numFmtId="164" fontId="1" fillId="0" borderId="4" xfId="0" applyNumberFormat="1" applyFont="1" applyBorder="1" applyAlignment="1">
      <alignment horizontal="center"/>
    </xf>
    <xf numFmtId="0" fontId="9" fillId="0" borderId="68" xfId="0" applyFont="1" applyBorder="1" applyAlignment="1">
      <alignment horizontal="center"/>
    </xf>
    <xf numFmtId="0" fontId="9" fillId="0" borderId="32" xfId="0" applyFont="1" applyBorder="1" applyAlignment="1">
      <alignment horizontal="center"/>
    </xf>
    <xf numFmtId="0" fontId="29" fillId="0" borderId="0" xfId="0" applyFont="1" applyAlignment="1">
      <alignment vertical="center"/>
    </xf>
    <xf numFmtId="0" fontId="39" fillId="0" borderId="75" xfId="0" applyFont="1" applyBorder="1" applyAlignment="1">
      <alignment horizontal="center" vertical="center" wrapText="1"/>
    </xf>
    <xf numFmtId="0" fontId="39" fillId="0" borderId="77" xfId="0" applyFont="1" applyBorder="1" applyAlignment="1">
      <alignment horizontal="center" vertical="center" wrapText="1"/>
    </xf>
    <xf numFmtId="0" fontId="40" fillId="0" borderId="78" xfId="0" applyFont="1" applyBorder="1" applyAlignment="1">
      <alignment vertical="center" wrapText="1"/>
    </xf>
    <xf numFmtId="0" fontId="40" fillId="0" borderId="78" xfId="0" applyFont="1" applyBorder="1" applyAlignment="1">
      <alignment horizontal="center" vertical="center" wrapText="1"/>
    </xf>
    <xf numFmtId="0" fontId="40" fillId="0" borderId="79" xfId="0" applyFont="1" applyBorder="1" applyAlignment="1">
      <alignment vertical="center"/>
    </xf>
    <xf numFmtId="0" fontId="40" fillId="0" borderId="80" xfId="0" applyFont="1" applyBorder="1" applyAlignment="1">
      <alignment horizontal="center" vertical="center" wrapText="1"/>
    </xf>
    <xf numFmtId="0" fontId="40" fillId="0" borderId="81" xfId="0" applyFont="1" applyBorder="1" applyAlignment="1">
      <alignment vertical="center"/>
    </xf>
    <xf numFmtId="0" fontId="40" fillId="0" borderId="81" xfId="0" applyFont="1" applyBorder="1" applyAlignment="1">
      <alignment horizontal="center" vertical="center" wrapText="1"/>
    </xf>
    <xf numFmtId="0" fontId="40" fillId="0" borderId="78" xfId="0" applyFont="1" applyBorder="1" applyAlignment="1">
      <alignment vertical="center"/>
    </xf>
    <xf numFmtId="0" fontId="40" fillId="0" borderId="81" xfId="0" applyFont="1" applyBorder="1" applyAlignment="1">
      <alignment vertical="center" wrapText="1"/>
    </xf>
    <xf numFmtId="0" fontId="40" fillId="0" borderId="82" xfId="0" applyFont="1" applyBorder="1" applyAlignment="1">
      <alignment vertical="center" wrapText="1"/>
    </xf>
    <xf numFmtId="0" fontId="40" fillId="0" borderId="79" xfId="0" applyFont="1" applyBorder="1" applyAlignment="1">
      <alignment horizontal="center" vertical="center" wrapText="1"/>
    </xf>
    <xf numFmtId="0" fontId="40" fillId="0" borderId="80" xfId="0" applyFont="1" applyBorder="1" applyAlignment="1">
      <alignment vertical="center" wrapText="1"/>
    </xf>
    <xf numFmtId="0" fontId="40" fillId="0" borderId="83" xfId="0" applyFont="1" applyBorder="1" applyAlignment="1">
      <alignment horizontal="center" vertical="center" wrapText="1"/>
    </xf>
    <xf numFmtId="0" fontId="40" fillId="0" borderId="79" xfId="0" applyFont="1" applyBorder="1" applyAlignment="1">
      <alignment vertical="center" wrapText="1"/>
    </xf>
    <xf numFmtId="0" fontId="21" fillId="0" borderId="0" xfId="0" applyFont="1" applyAlignment="1">
      <alignment vertical="center"/>
    </xf>
    <xf numFmtId="0" fontId="39" fillId="0" borderId="87" xfId="0" applyFont="1" applyBorder="1" applyAlignment="1">
      <alignment horizontal="center" vertical="center"/>
    </xf>
    <xf numFmtId="0" fontId="39" fillId="0" borderId="78" xfId="0" applyFont="1" applyBorder="1" applyAlignment="1">
      <alignment horizontal="center" vertical="center"/>
    </xf>
    <xf numFmtId="0" fontId="39" fillId="0" borderId="78" xfId="0" applyFont="1" applyBorder="1" applyAlignment="1">
      <alignment horizontal="center" vertical="center" wrapText="1"/>
    </xf>
    <xf numFmtId="0" fontId="40" fillId="0" borderId="88" xfId="0" applyFont="1" applyBorder="1" applyAlignment="1">
      <alignment vertical="center" wrapText="1"/>
    </xf>
    <xf numFmtId="0" fontId="40" fillId="0" borderId="89" xfId="0" applyFont="1" applyBorder="1" applyAlignment="1">
      <alignment horizontal="center" vertical="center" wrapText="1"/>
    </xf>
    <xf numFmtId="0" fontId="40" fillId="0" borderId="81" xfId="0" applyFont="1" applyBorder="1" applyAlignment="1">
      <alignment horizontal="justify" vertical="center" wrapText="1"/>
    </xf>
    <xf numFmtId="0" fontId="0" fillId="0" borderId="87" xfId="0" applyBorder="1"/>
    <xf numFmtId="0" fontId="43" fillId="0" borderId="0" xfId="0" applyFont="1"/>
    <xf numFmtId="166" fontId="0" fillId="15" borderId="6" xfId="0" applyNumberFormat="1" applyFill="1" applyBorder="1"/>
    <xf numFmtId="0" fontId="27" fillId="0" borderId="35" xfId="0" applyFont="1" applyBorder="1" applyAlignment="1">
      <alignment horizontal="center" vertical="center"/>
    </xf>
    <xf numFmtId="0" fontId="0" fillId="0" borderId="8" xfId="0" applyBorder="1" applyAlignment="1">
      <alignment vertical="center"/>
    </xf>
    <xf numFmtId="0" fontId="1" fillId="0" borderId="1" xfId="0" applyFont="1" applyBorder="1" applyAlignment="1">
      <alignment horizontal="center" vertical="center"/>
    </xf>
    <xf numFmtId="0" fontId="21" fillId="0" borderId="5" xfId="0" applyFont="1" applyBorder="1" applyAlignment="1">
      <alignment horizontal="center" vertical="center"/>
    </xf>
    <xf numFmtId="0" fontId="1" fillId="0" borderId="5" xfId="0" applyFont="1" applyBorder="1" applyAlignment="1">
      <alignment horizontal="center" vertical="center"/>
    </xf>
    <xf numFmtId="0" fontId="21" fillId="0" borderId="32" xfId="0" applyFont="1" applyBorder="1" applyAlignment="1">
      <alignment horizontal="center" vertical="center"/>
    </xf>
    <xf numFmtId="0" fontId="21" fillId="0" borderId="0" xfId="0" applyFont="1" applyAlignment="1">
      <alignment horizontal="center" vertical="center"/>
    </xf>
    <xf numFmtId="0" fontId="27" fillId="0" borderId="8" xfId="0" applyFont="1" applyBorder="1" applyAlignment="1">
      <alignment horizontal="center" vertical="center"/>
    </xf>
    <xf numFmtId="0" fontId="1" fillId="0" borderId="55" xfId="0" applyFont="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27" fillId="0" borderId="16" xfId="0" applyFont="1" applyBorder="1" applyAlignment="1">
      <alignment vertical="center"/>
    </xf>
    <xf numFmtId="0" fontId="0" fillId="0" borderId="26" xfId="0" applyBorder="1" applyAlignment="1">
      <alignment vertical="center"/>
    </xf>
    <xf numFmtId="0" fontId="2" fillId="0" borderId="3" xfId="0" applyFont="1" applyBorder="1" applyAlignment="1">
      <alignment vertical="center"/>
    </xf>
    <xf numFmtId="0" fontId="30" fillId="0" borderId="6" xfId="0" applyFont="1" applyBorder="1" applyAlignment="1">
      <alignment vertical="center"/>
    </xf>
    <xf numFmtId="0" fontId="30" fillId="0" borderId="6" xfId="0" applyFont="1" applyBorder="1" applyAlignment="1">
      <alignment vertical="center" wrapText="1"/>
    </xf>
    <xf numFmtId="0" fontId="2" fillId="0" borderId="6" xfId="0" applyFont="1" applyBorder="1" applyAlignment="1">
      <alignment vertical="center"/>
    </xf>
    <xf numFmtId="0" fontId="2" fillId="0" borderId="9" xfId="0" applyFont="1" applyBorder="1" applyAlignment="1">
      <alignment vertical="center"/>
    </xf>
    <xf numFmtId="0" fontId="30" fillId="0" borderId="0" xfId="0" applyFont="1" applyAlignment="1">
      <alignment vertical="center"/>
    </xf>
    <xf numFmtId="0" fontId="27" fillId="0" borderId="2" xfId="0" applyFont="1" applyBorder="1" applyAlignment="1">
      <alignment vertical="center"/>
    </xf>
    <xf numFmtId="0" fontId="27" fillId="0" borderId="26" xfId="0" applyFont="1" applyBorder="1" applyAlignment="1">
      <alignment vertical="center"/>
    </xf>
    <xf numFmtId="0" fontId="2" fillId="0" borderId="24" xfId="0" applyFont="1" applyBorder="1" applyAlignment="1">
      <alignment vertical="center" wrapText="1"/>
    </xf>
    <xf numFmtId="0" fontId="30" fillId="0" borderId="9" xfId="0" applyFont="1" applyBorder="1" applyAlignment="1">
      <alignment vertical="center"/>
    </xf>
    <xf numFmtId="0" fontId="6" fillId="0" borderId="0" xfId="0" applyFont="1" applyAlignment="1">
      <alignment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0" fillId="0" borderId="28" xfId="0" applyBorder="1" applyAlignment="1">
      <alignment vertical="center"/>
    </xf>
    <xf numFmtId="0" fontId="21" fillId="0" borderId="6" xfId="0" applyFont="1" applyBorder="1" applyAlignment="1">
      <alignment horizontal="center" vertical="center"/>
    </xf>
    <xf numFmtId="0" fontId="21" fillId="0" borderId="5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30" fillId="0" borderId="7" xfId="0" applyFont="1" applyBorder="1" applyAlignment="1">
      <alignment horizontal="center" vertical="center"/>
    </xf>
    <xf numFmtId="0" fontId="21" fillId="0" borderId="57" xfId="0" applyFont="1" applyBorder="1" applyAlignment="1">
      <alignment horizontal="center" vertical="center"/>
    </xf>
    <xf numFmtId="3" fontId="21" fillId="0" borderId="57" xfId="0" applyNumberFormat="1" applyFont="1" applyBorder="1" applyAlignment="1">
      <alignment horizontal="center" vertical="center"/>
    </xf>
    <xf numFmtId="167" fontId="21" fillId="0" borderId="6" xfId="0" applyNumberFormat="1" applyFont="1" applyBorder="1" applyAlignment="1">
      <alignment horizontal="center" vertical="center"/>
    </xf>
    <xf numFmtId="0" fontId="21" fillId="0" borderId="9" xfId="0" applyFont="1" applyBorder="1" applyAlignment="1">
      <alignment horizontal="center" vertical="center"/>
    </xf>
    <xf numFmtId="167" fontId="21" fillId="0" borderId="9" xfId="0" applyNumberFormat="1" applyFont="1" applyBorder="1" applyAlignment="1">
      <alignment horizontal="center" vertical="center"/>
    </xf>
    <xf numFmtId="0" fontId="2" fillId="0" borderId="34" xfId="0" applyFont="1" applyBorder="1" applyAlignment="1">
      <alignment horizontal="center" vertical="center"/>
    </xf>
    <xf numFmtId="0" fontId="30" fillId="0" borderId="0" xfId="0" applyFont="1" applyAlignment="1">
      <alignment horizontal="center" vertical="center"/>
    </xf>
    <xf numFmtId="167" fontId="21" fillId="0" borderId="0" xfId="0" applyNumberFormat="1" applyFont="1" applyAlignment="1">
      <alignment horizontal="center" vertical="center"/>
    </xf>
    <xf numFmtId="167" fontId="21" fillId="0" borderId="24" xfId="0" applyNumberFormat="1" applyFont="1" applyBorder="1" applyAlignment="1">
      <alignment horizontal="center" vertical="center"/>
    </xf>
    <xf numFmtId="0" fontId="30" fillId="0" borderId="64" xfId="0" applyFont="1" applyBorder="1" applyAlignment="1">
      <alignment horizontal="center" vertical="center"/>
    </xf>
    <xf numFmtId="164" fontId="21" fillId="0" borderId="6" xfId="0" applyNumberFormat="1" applyFont="1" applyBorder="1" applyAlignment="1">
      <alignment horizontal="center" vertical="center"/>
    </xf>
    <xf numFmtId="165" fontId="21" fillId="0" borderId="56" xfId="0" applyNumberFormat="1" applyFont="1" applyBorder="1" applyAlignment="1">
      <alignment horizontal="center" vertical="center"/>
    </xf>
    <xf numFmtId="0" fontId="30" fillId="0" borderId="7" xfId="0" applyFont="1" applyBorder="1" applyAlignment="1">
      <alignment horizontal="center" vertical="center" wrapText="1"/>
    </xf>
    <xf numFmtId="166" fontId="21" fillId="0" borderId="6" xfId="0" applyNumberFormat="1" applyFont="1" applyBorder="1" applyAlignment="1">
      <alignment horizontal="center" vertical="center"/>
    </xf>
    <xf numFmtId="0" fontId="30" fillId="0" borderId="56" xfId="0" applyFont="1" applyBorder="1" applyAlignment="1">
      <alignment horizontal="center" vertical="center"/>
    </xf>
    <xf numFmtId="0" fontId="30" fillId="0" borderId="34" xfId="0" applyFont="1" applyBorder="1" applyAlignment="1">
      <alignment horizontal="center" vertical="center"/>
    </xf>
    <xf numFmtId="0" fontId="9" fillId="0" borderId="70" xfId="0" applyFont="1" applyBorder="1"/>
    <xf numFmtId="0" fontId="9" fillId="0" borderId="11" xfId="0" applyFont="1" applyBorder="1"/>
    <xf numFmtId="0" fontId="9" fillId="0" borderId="23" xfId="0" applyFont="1" applyBorder="1"/>
    <xf numFmtId="0" fontId="9" fillId="0" borderId="62" xfId="0" applyFont="1" applyBorder="1"/>
    <xf numFmtId="0" fontId="9" fillId="0" borderId="29" xfId="0" applyFont="1" applyBorder="1"/>
    <xf numFmtId="0" fontId="5" fillId="0" borderId="30" xfId="0" applyFont="1" applyBorder="1"/>
    <xf numFmtId="0" fontId="5" fillId="0" borderId="31" xfId="0" applyFont="1" applyBorder="1"/>
    <xf numFmtId="0" fontId="9" fillId="0" borderId="36" xfId="0" applyFont="1" applyBorder="1"/>
    <xf numFmtId="0" fontId="5" fillId="0" borderId="36" xfId="0" applyFont="1" applyBorder="1"/>
    <xf numFmtId="0" fontId="5" fillId="0" borderId="37" xfId="0" applyFont="1" applyBorder="1"/>
    <xf numFmtId="0" fontId="9" fillId="0" borderId="0" xfId="0" applyFont="1"/>
    <xf numFmtId="0" fontId="5" fillId="0" borderId="0" xfId="0" applyFont="1"/>
    <xf numFmtId="0" fontId="5" fillId="0" borderId="43" xfId="0" applyFont="1" applyBorder="1"/>
    <xf numFmtId="0" fontId="9" fillId="0" borderId="38" xfId="0" applyFont="1" applyBorder="1"/>
    <xf numFmtId="0" fontId="5" fillId="0" borderId="38" xfId="0" applyFont="1" applyBorder="1"/>
    <xf numFmtId="0" fontId="5" fillId="0" borderId="39" xfId="0" applyFont="1" applyBorder="1"/>
    <xf numFmtId="0" fontId="9" fillId="0" borderId="58" xfId="0" applyFont="1" applyBorder="1"/>
    <xf numFmtId="0" fontId="9" fillId="0" borderId="59" xfId="0" applyFont="1" applyBorder="1"/>
    <xf numFmtId="0" fontId="9" fillId="0" borderId="49" xfId="0" applyFont="1" applyBorder="1"/>
    <xf numFmtId="0" fontId="9" fillId="0" borderId="66" xfId="0" applyFont="1" applyBorder="1"/>
    <xf numFmtId="0" fontId="9" fillId="0" borderId="23" xfId="0" applyFont="1" applyBorder="1" applyAlignment="1">
      <alignment wrapText="1"/>
    </xf>
    <xf numFmtId="0" fontId="9" fillId="0" borderId="62" xfId="0" applyFont="1" applyBorder="1" applyAlignment="1">
      <alignment wrapText="1"/>
    </xf>
    <xf numFmtId="0" fontId="9" fillId="0" borderId="53" xfId="0" applyFont="1" applyBorder="1"/>
    <xf numFmtId="0" fontId="9" fillId="0" borderId="54" xfId="0" applyFont="1" applyBorder="1"/>
    <xf numFmtId="0" fontId="9" fillId="0" borderId="37" xfId="0" applyFont="1" applyBorder="1"/>
    <xf numFmtId="0" fontId="9" fillId="0" borderId="70" xfId="0" applyFont="1" applyBorder="1" applyAlignment="1">
      <alignment wrapText="1"/>
    </xf>
    <xf numFmtId="0" fontId="9" fillId="0" borderId="11" xfId="0" applyFont="1" applyBorder="1" applyAlignment="1">
      <alignment wrapText="1"/>
    </xf>
    <xf numFmtId="0" fontId="37" fillId="0" borderId="2" xfId="0" applyFont="1" applyBorder="1"/>
    <xf numFmtId="0" fontId="31" fillId="0" borderId="2" xfId="0" applyFont="1" applyBorder="1"/>
    <xf numFmtId="0" fontId="31" fillId="0" borderId="17" xfId="0" applyFont="1" applyBorder="1"/>
    <xf numFmtId="0" fontId="20" fillId="0" borderId="24" xfId="0" applyFont="1" applyBorder="1" applyAlignment="1">
      <alignment horizontal="center"/>
    </xf>
    <xf numFmtId="0" fontId="0" fillId="0" borderId="64" xfId="0" applyBorder="1" applyAlignment="1">
      <alignment horizontal="center"/>
    </xf>
    <xf numFmtId="0" fontId="20" fillId="0" borderId="6" xfId="0" applyFont="1" applyBorder="1"/>
    <xf numFmtId="0" fontId="0" fillId="0" borderId="6" xfId="0" applyBorder="1"/>
    <xf numFmtId="0" fontId="36" fillId="0" borderId="3" xfId="0" applyFont="1" applyBorder="1"/>
    <xf numFmtId="0" fontId="28" fillId="0" borderId="3" xfId="0" applyFont="1" applyBorder="1"/>
    <xf numFmtId="0" fontId="28" fillId="0" borderId="4" xfId="0" applyFont="1" applyBorder="1"/>
    <xf numFmtId="0" fontId="20" fillId="0" borderId="26" xfId="0" applyFont="1" applyBorder="1"/>
    <xf numFmtId="0" fontId="20" fillId="0" borderId="33" xfId="0" applyFont="1" applyBorder="1"/>
    <xf numFmtId="0" fontId="20" fillId="0" borderId="9" xfId="0" applyFont="1" applyBorder="1"/>
    <xf numFmtId="0" fontId="36" fillId="0" borderId="2" xfId="0" applyFont="1" applyBorder="1" applyAlignment="1">
      <alignment wrapText="1"/>
    </xf>
    <xf numFmtId="0" fontId="28" fillId="0" borderId="2" xfId="0" applyFont="1" applyBorder="1" applyAlignment="1">
      <alignment wrapText="1"/>
    </xf>
    <xf numFmtId="0" fontId="28" fillId="0" borderId="17" xfId="0" applyFont="1" applyBorder="1" applyAlignment="1">
      <alignment wrapText="1"/>
    </xf>
    <xf numFmtId="0" fontId="0" fillId="0" borderId="9" xfId="0" applyBorder="1"/>
    <xf numFmtId="0" fontId="20" fillId="0" borderId="9" xfId="0" applyFont="1" applyBorder="1" applyAlignment="1">
      <alignment horizontal="center"/>
    </xf>
    <xf numFmtId="0" fontId="0" fillId="0" borderId="34" xfId="0" applyBorder="1" applyAlignment="1">
      <alignment horizontal="center"/>
    </xf>
    <xf numFmtId="0" fontId="20"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20" fillId="0" borderId="3" xfId="0" applyFont="1" applyBorder="1"/>
    <xf numFmtId="0" fontId="0" fillId="0" borderId="3" xfId="0" applyBorder="1"/>
    <xf numFmtId="0" fontId="0" fillId="0" borderId="4" xfId="0" applyBorder="1"/>
    <xf numFmtId="0" fontId="0" fillId="0" borderId="34" xfId="0" applyBorder="1"/>
    <xf numFmtId="0" fontId="0" fillId="0" borderId="7" xfId="0" applyBorder="1"/>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0" fillId="0" borderId="9" xfId="0" applyBorder="1" applyAlignment="1">
      <alignment wrapText="1"/>
    </xf>
    <xf numFmtId="0" fontId="0" fillId="0" borderId="34" xfId="0" applyBorder="1" applyAlignment="1">
      <alignment wrapText="1"/>
    </xf>
    <xf numFmtId="0" fontId="20" fillId="0" borderId="30" xfId="0" applyFont="1" applyBorder="1" applyAlignment="1">
      <alignment wrapText="1"/>
    </xf>
    <xf numFmtId="0" fontId="0" fillId="0" borderId="30" xfId="0" applyBorder="1" applyAlignment="1">
      <alignment wrapText="1"/>
    </xf>
    <xf numFmtId="0" fontId="0" fillId="0" borderId="31" xfId="0" applyBorder="1" applyAlignment="1">
      <alignment wrapText="1"/>
    </xf>
    <xf numFmtId="0" fontId="20" fillId="0" borderId="24" xfId="0" applyFont="1" applyBorder="1" applyAlignment="1">
      <alignment wrapText="1"/>
    </xf>
    <xf numFmtId="0" fontId="0" fillId="0" borderId="24" xfId="0" applyBorder="1" applyAlignment="1">
      <alignment wrapText="1"/>
    </xf>
    <xf numFmtId="0" fontId="0" fillId="0" borderId="64" xfId="0" applyBorder="1" applyAlignment="1">
      <alignment wrapText="1"/>
    </xf>
    <xf numFmtId="0" fontId="20" fillId="0" borderId="14" xfId="0" applyFont="1" applyBorder="1"/>
    <xf numFmtId="0" fontId="20" fillId="0" borderId="15" xfId="0" applyFont="1" applyBorder="1"/>
    <xf numFmtId="0" fontId="20" fillId="0" borderId="36" xfId="0" applyFont="1" applyBorder="1"/>
    <xf numFmtId="0" fontId="20" fillId="0" borderId="16" xfId="0" applyFont="1" applyBorder="1"/>
    <xf numFmtId="0" fontId="20" fillId="0" borderId="27" xfId="0" applyFont="1" applyBorder="1"/>
    <xf numFmtId="0" fontId="36" fillId="0" borderId="24" xfId="0" applyFont="1" applyBorder="1"/>
    <xf numFmtId="0" fontId="28" fillId="0" borderId="24" xfId="0" applyFont="1" applyBorder="1"/>
    <xf numFmtId="0" fontId="28" fillId="0" borderId="64" xfId="0" applyFont="1" applyBorder="1"/>
    <xf numFmtId="0" fontId="20"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20" fillId="0" borderId="6" xfId="0" applyFont="1" applyBorder="1" applyAlignment="1">
      <alignment horizontal="center"/>
    </xf>
    <xf numFmtId="0" fontId="0" fillId="0" borderId="7" xfId="0" applyBorder="1" applyAlignment="1">
      <alignment horizontal="center"/>
    </xf>
    <xf numFmtId="0" fontId="20" fillId="0" borderId="24" xfId="0" applyFont="1" applyBorder="1"/>
    <xf numFmtId="0" fontId="0" fillId="0" borderId="24" xfId="0" applyBorder="1"/>
    <xf numFmtId="0" fontId="20" fillId="0" borderId="9" xfId="0" applyFont="1" applyBorder="1" applyAlignment="1">
      <alignment horizontal="center" wrapText="1"/>
    </xf>
    <xf numFmtId="0" fontId="0" fillId="0" borderId="34" xfId="0" applyBorder="1" applyAlignment="1">
      <alignment horizontal="center" wrapText="1"/>
    </xf>
    <xf numFmtId="0" fontId="20" fillId="0" borderId="9" xfId="0" applyFont="1" applyBorder="1" applyAlignment="1">
      <alignment horizontal="left" vertical="center"/>
    </xf>
    <xf numFmtId="0" fontId="37" fillId="0" borderId="2" xfId="0" applyFont="1" applyBorder="1" applyAlignment="1">
      <alignment wrapText="1"/>
    </xf>
    <xf numFmtId="0" fontId="31" fillId="0" borderId="2" xfId="0" applyFont="1" applyBorder="1" applyAlignment="1">
      <alignment wrapText="1"/>
    </xf>
    <xf numFmtId="0" fontId="31" fillId="0" borderId="17" xfId="0" applyFont="1" applyBorder="1" applyAlignment="1">
      <alignment wrapText="1"/>
    </xf>
    <xf numFmtId="0" fontId="20" fillId="0" borderId="3" xfId="0" applyFont="1" applyBorder="1" applyAlignment="1">
      <alignment horizontal="left" vertical="center" wrapText="1"/>
    </xf>
    <xf numFmtId="0" fontId="37" fillId="0" borderId="30" xfId="0" applyFont="1" applyBorder="1"/>
    <xf numFmtId="0" fontId="31" fillId="0" borderId="30" xfId="0" applyFont="1" applyBorder="1"/>
    <xf numFmtId="0" fontId="31" fillId="0" borderId="31" xfId="0" applyFont="1" applyBorder="1"/>
    <xf numFmtId="0" fontId="20" fillId="0" borderId="2" xfId="0" applyFont="1" applyBorder="1" applyAlignment="1">
      <alignment wrapText="1"/>
    </xf>
    <xf numFmtId="0" fontId="0" fillId="0" borderId="2" xfId="0" applyBorder="1" applyAlignment="1">
      <alignment wrapText="1"/>
    </xf>
    <xf numFmtId="0" fontId="0" fillId="0" borderId="17" xfId="0" applyBorder="1" applyAlignment="1">
      <alignment wrapText="1"/>
    </xf>
    <xf numFmtId="0" fontId="20" fillId="0" borderId="33" xfId="0" applyFont="1" applyBorder="1" applyAlignment="1">
      <alignment vertical="center" wrapText="1"/>
    </xf>
    <xf numFmtId="0" fontId="36" fillId="0" borderId="36" xfId="0" applyFont="1" applyBorder="1"/>
    <xf numFmtId="0" fontId="28" fillId="0" borderId="36" xfId="0" applyFont="1" applyBorder="1"/>
    <xf numFmtId="0" fontId="28" fillId="0" borderId="37" xfId="0" applyFont="1" applyBorder="1"/>
    <xf numFmtId="0" fontId="36" fillId="0" borderId="57" xfId="0" applyFont="1" applyBorder="1"/>
    <xf numFmtId="0" fontId="28" fillId="0" borderId="6" xfId="0" applyFont="1" applyBorder="1"/>
    <xf numFmtId="0" fontId="28" fillId="0" borderId="7" xfId="0" applyFont="1" applyBorder="1"/>
    <xf numFmtId="0" fontId="20" fillId="0" borderId="57" xfId="0" applyFont="1" applyBorder="1"/>
    <xf numFmtId="0" fontId="20" fillId="0" borderId="50" xfId="0" applyFont="1" applyBorder="1" applyAlignment="1">
      <alignment wrapText="1"/>
    </xf>
    <xf numFmtId="0" fontId="37" fillId="0" borderId="29" xfId="0" applyFont="1" applyBorder="1"/>
    <xf numFmtId="0" fontId="20" fillId="0" borderId="56" xfId="0" applyFont="1" applyBorder="1"/>
    <xf numFmtId="0" fontId="20" fillId="0" borderId="23" xfId="0" applyFont="1" applyBorder="1"/>
    <xf numFmtId="0" fontId="20" fillId="0" borderId="62" xfId="0" applyFont="1" applyBorder="1"/>
    <xf numFmtId="0" fontId="20" fillId="0" borderId="6" xfId="0" applyFont="1" applyBorder="1" applyAlignment="1">
      <alignment horizontal="left" vertical="center"/>
    </xf>
    <xf numFmtId="0" fontId="32" fillId="0" borderId="3" xfId="0" applyFont="1" applyBorder="1" applyAlignment="1">
      <alignment wrapText="1"/>
    </xf>
    <xf numFmtId="0" fontId="32" fillId="0" borderId="4" xfId="0" applyFont="1" applyBorder="1" applyAlignment="1">
      <alignment wrapText="1"/>
    </xf>
    <xf numFmtId="0" fontId="32" fillId="0" borderId="6" xfId="0" applyFont="1" applyBorder="1" applyAlignment="1">
      <alignment wrapText="1"/>
    </xf>
    <xf numFmtId="0" fontId="32" fillId="0" borderId="7" xfId="0" applyFont="1" applyBorder="1" applyAlignment="1">
      <alignment wrapText="1"/>
    </xf>
    <xf numFmtId="0" fontId="32" fillId="0" borderId="9" xfId="0" applyFont="1" applyBorder="1" applyAlignment="1">
      <alignment wrapText="1"/>
    </xf>
    <xf numFmtId="0" fontId="32" fillId="0" borderId="34" xfId="0" applyFont="1" applyBorder="1" applyAlignment="1">
      <alignment wrapText="1"/>
    </xf>
    <xf numFmtId="0" fontId="20" fillId="0" borderId="3" xfId="0" applyFont="1" applyBorder="1" applyAlignment="1">
      <alignment horizontal="left" vertical="center"/>
    </xf>
    <xf numFmtId="0" fontId="32" fillId="0" borderId="3" xfId="0" applyFont="1" applyBorder="1"/>
    <xf numFmtId="0" fontId="32" fillId="0" borderId="4" xfId="0" applyFont="1" applyBorder="1"/>
    <xf numFmtId="0" fontId="9" fillId="0" borderId="0" xfId="0" applyFont="1" applyAlignment="1">
      <alignment wrapText="1"/>
    </xf>
    <xf numFmtId="0" fontId="0" fillId="0" borderId="0" xfId="0" applyAlignment="1">
      <alignment wrapText="1"/>
    </xf>
    <xf numFmtId="14" fontId="5" fillId="0" borderId="0" xfId="0" applyNumberFormat="1" applyFont="1" applyAlignment="1">
      <alignment horizontal="center"/>
    </xf>
    <xf numFmtId="0" fontId="0" fillId="0" borderId="0" xfId="0" applyAlignment="1">
      <alignment horizontal="center"/>
    </xf>
    <xf numFmtId="0" fontId="0" fillId="0" borderId="0" xfId="0"/>
    <xf numFmtId="0" fontId="7" fillId="0" borderId="0" xfId="0" applyFont="1" applyAlignment="1">
      <alignment horizontal="center"/>
    </xf>
    <xf numFmtId="0" fontId="7" fillId="0" borderId="0" xfId="0" applyFont="1"/>
    <xf numFmtId="0" fontId="11" fillId="0" borderId="0" xfId="0" applyFont="1" applyAlignment="1">
      <alignment horizontal="center"/>
    </xf>
    <xf numFmtId="0" fontId="10" fillId="0" borderId="0" xfId="0" applyFont="1" applyAlignment="1">
      <alignment horizontal="center"/>
    </xf>
    <xf numFmtId="0" fontId="21" fillId="0" borderId="68" xfId="0" applyFont="1" applyBorder="1" applyAlignment="1">
      <alignment wrapText="1"/>
    </xf>
    <xf numFmtId="0" fontId="21" fillId="0" borderId="53" xfId="0" applyFont="1" applyBorder="1" applyAlignment="1">
      <alignment wrapText="1"/>
    </xf>
    <xf numFmtId="0" fontId="21" fillId="0" borderId="54" xfId="0" applyFont="1" applyBorder="1" applyAlignment="1">
      <alignment wrapText="1"/>
    </xf>
    <xf numFmtId="0" fontId="23" fillId="0" borderId="52" xfId="0" applyFont="1" applyBorder="1"/>
    <xf numFmtId="0" fontId="23" fillId="0" borderId="53" xfId="0" applyFont="1" applyBorder="1"/>
    <xf numFmtId="0" fontId="23" fillId="0" borderId="54" xfId="0" applyFont="1" applyBorder="1"/>
    <xf numFmtId="0" fontId="1" fillId="0" borderId="58" xfId="0" applyFont="1" applyBorder="1"/>
    <xf numFmtId="0" fontId="1" fillId="0" borderId="14" xfId="0" applyFont="1" applyBorder="1"/>
    <xf numFmtId="0" fontId="1" fillId="0" borderId="13" xfId="0" applyFont="1" applyBorder="1"/>
    <xf numFmtId="0" fontId="1" fillId="0" borderId="0" xfId="0" applyFont="1"/>
    <xf numFmtId="0" fontId="1" fillId="0" borderId="47" xfId="0" applyFont="1" applyBorder="1"/>
    <xf numFmtId="0" fontId="14" fillId="0" borderId="13" xfId="0" applyFont="1" applyBorder="1"/>
    <xf numFmtId="0" fontId="14" fillId="0" borderId="58" xfId="0" applyFont="1" applyBorder="1"/>
    <xf numFmtId="0" fontId="14" fillId="0" borderId="59" xfId="0" applyFont="1" applyBorder="1"/>
    <xf numFmtId="0" fontId="14" fillId="0" borderId="15" xfId="0" applyFont="1" applyBorder="1"/>
    <xf numFmtId="0" fontId="14" fillId="0" borderId="36" xfId="0" applyFont="1" applyBorder="1"/>
    <xf numFmtId="0" fontId="14" fillId="0" borderId="37" xfId="0" applyFont="1" applyBorder="1"/>
    <xf numFmtId="0" fontId="1" fillId="0" borderId="56" xfId="0" applyFont="1" applyBorder="1"/>
    <xf numFmtId="0" fontId="1" fillId="0" borderId="57" xfId="0" applyFont="1" applyBorder="1"/>
    <xf numFmtId="0" fontId="14" fillId="0" borderId="52" xfId="0" applyFont="1" applyBorder="1"/>
    <xf numFmtId="0" fontId="14" fillId="0" borderId="53" xfId="0" applyFont="1" applyBorder="1"/>
    <xf numFmtId="0" fontId="14" fillId="0" borderId="54" xfId="0" applyFont="1" applyBorder="1"/>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164" fontId="1" fillId="0" borderId="48" xfId="0" applyNumberFormat="1" applyFont="1" applyBorder="1" applyAlignment="1">
      <alignment horizontal="center"/>
    </xf>
    <xf numFmtId="164" fontId="1" fillId="0" borderId="66" xfId="0" applyNumberFormat="1" applyFont="1" applyBorder="1" applyAlignment="1">
      <alignment horizontal="center"/>
    </xf>
    <xf numFmtId="164" fontId="1" fillId="0" borderId="56" xfId="0" applyNumberFormat="1" applyFont="1" applyBorder="1" applyAlignment="1">
      <alignment horizontal="center"/>
    </xf>
    <xf numFmtId="164" fontId="1" fillId="0" borderId="62" xfId="0" applyNumberFormat="1" applyFont="1" applyBorder="1" applyAlignment="1">
      <alignment horizontal="center"/>
    </xf>
    <xf numFmtId="167" fontId="1" fillId="0" borderId="56" xfId="0" applyNumberFormat="1" applyFont="1" applyBorder="1" applyAlignment="1">
      <alignment horizontal="center"/>
    </xf>
    <xf numFmtId="167" fontId="1" fillId="0" borderId="62" xfId="0" applyNumberFormat="1" applyFont="1" applyBorder="1" applyAlignment="1">
      <alignment horizontal="center"/>
    </xf>
    <xf numFmtId="167" fontId="1" fillId="0" borderId="10" xfId="0" applyNumberFormat="1" applyFont="1" applyBorder="1" applyAlignment="1">
      <alignment horizontal="center"/>
    </xf>
    <xf numFmtId="167" fontId="1" fillId="0" borderId="11" xfId="0" applyNumberFormat="1" applyFont="1" applyBorder="1" applyAlignment="1">
      <alignment horizontal="center"/>
    </xf>
    <xf numFmtId="0" fontId="21" fillId="0" borderId="52" xfId="0" applyFont="1" applyBorder="1" applyAlignment="1">
      <alignment horizontal="center"/>
    </xf>
    <xf numFmtId="0" fontId="21" fillId="0" borderId="69" xfId="0" applyFont="1" applyBorder="1" applyAlignment="1">
      <alignment horizontal="center"/>
    </xf>
    <xf numFmtId="4" fontId="13" fillId="0" borderId="52" xfId="0" applyNumberFormat="1" applyFont="1" applyBorder="1" applyAlignment="1">
      <alignment horizontal="center"/>
    </xf>
    <xf numFmtId="4" fontId="13" fillId="0" borderId="54" xfId="0" applyNumberFormat="1" applyFont="1" applyBorder="1" applyAlignment="1">
      <alignment horizontal="center"/>
    </xf>
    <xf numFmtId="0" fontId="0" fillId="0" borderId="58" xfId="0" applyBorder="1"/>
    <xf numFmtId="0" fontId="0" fillId="0" borderId="59" xfId="0" applyBorder="1"/>
    <xf numFmtId="0" fontId="0" fillId="0" borderId="57" xfId="0" applyBorder="1"/>
    <xf numFmtId="0" fontId="1" fillId="0" borderId="49" xfId="0" applyFont="1" applyBorder="1"/>
    <xf numFmtId="0" fontId="1" fillId="0" borderId="51" xfId="0" applyFont="1" applyBorder="1" applyAlignment="1">
      <alignment wrapText="1"/>
    </xf>
    <xf numFmtId="0" fontId="1" fillId="0" borderId="38" xfId="0" applyFont="1" applyBorder="1" applyAlignment="1">
      <alignment wrapText="1"/>
    </xf>
    <xf numFmtId="0" fontId="1" fillId="0" borderId="39" xfId="0" applyFont="1" applyBorder="1" applyAlignment="1">
      <alignment wrapText="1"/>
    </xf>
    <xf numFmtId="0" fontId="1" fillId="0" borderId="51" xfId="0" applyFont="1" applyBorder="1"/>
    <xf numFmtId="0" fontId="6" fillId="0" borderId="38" xfId="0" applyFont="1" applyBorder="1"/>
    <xf numFmtId="0" fontId="6" fillId="0" borderId="39" xfId="0" applyFont="1" applyBorder="1"/>
    <xf numFmtId="0" fontId="6" fillId="0" borderId="0" xfId="0" applyFont="1"/>
    <xf numFmtId="0" fontId="6" fillId="0" borderId="43" xfId="0" applyFont="1" applyBorder="1"/>
    <xf numFmtId="0" fontId="1" fillId="0" borderId="1" xfId="0" applyFont="1" applyBorder="1" applyAlignment="1">
      <alignment horizontal="center"/>
    </xf>
    <xf numFmtId="0" fontId="0" fillId="0" borderId="3" xfId="0" applyBorder="1" applyAlignment="1">
      <alignment horizontal="center"/>
    </xf>
    <xf numFmtId="0" fontId="1" fillId="0" borderId="32" xfId="0" applyFont="1" applyBorder="1" applyAlignment="1">
      <alignment horizontal="center"/>
    </xf>
    <xf numFmtId="0" fontId="1" fillId="0" borderId="9" xfId="0" applyFont="1" applyBorder="1" applyAlignment="1">
      <alignment horizontal="center"/>
    </xf>
    <xf numFmtId="0" fontId="15" fillId="0" borderId="53" xfId="0" applyFont="1" applyBorder="1"/>
    <xf numFmtId="0" fontId="15" fillId="0" borderId="54" xfId="0" applyFont="1" applyBorder="1"/>
    <xf numFmtId="0" fontId="1" fillId="0" borderId="13" xfId="0" applyFont="1" applyBorder="1" applyAlignment="1">
      <alignment wrapText="1"/>
    </xf>
    <xf numFmtId="0" fontId="1" fillId="0" borderId="58" xfId="0" applyFont="1" applyBorder="1" applyAlignment="1">
      <alignment wrapText="1"/>
    </xf>
    <xf numFmtId="0" fontId="1" fillId="0" borderId="59" xfId="0" applyFont="1" applyBorder="1" applyAlignment="1">
      <alignment wrapText="1"/>
    </xf>
    <xf numFmtId="0" fontId="1" fillId="0" borderId="56" xfId="0" applyFont="1" applyBorder="1" applyAlignment="1">
      <alignment wrapText="1"/>
    </xf>
    <xf numFmtId="0" fontId="1" fillId="0" borderId="23" xfId="0" applyFont="1" applyBorder="1" applyAlignment="1">
      <alignment wrapText="1"/>
    </xf>
    <xf numFmtId="0" fontId="1" fillId="0" borderId="62" xfId="0" applyFont="1" applyBorder="1" applyAlignment="1">
      <alignment wrapText="1"/>
    </xf>
    <xf numFmtId="0" fontId="1" fillId="0" borderId="44" xfId="0" applyFont="1" applyBorder="1"/>
    <xf numFmtId="0" fontId="6" fillId="0" borderId="45" xfId="0" applyFont="1" applyBorder="1"/>
    <xf numFmtId="0" fontId="6" fillId="0" borderId="67" xfId="0" applyFont="1" applyBorder="1"/>
    <xf numFmtId="0" fontId="6" fillId="0" borderId="36" xfId="0" applyFont="1" applyBorder="1"/>
    <xf numFmtId="0" fontId="6" fillId="0" borderId="37" xfId="0" applyFont="1" applyBorder="1"/>
    <xf numFmtId="0" fontId="1" fillId="0" borderId="48" xfId="0" applyFont="1" applyBorder="1"/>
    <xf numFmtId="0" fontId="6" fillId="0" borderId="49" xfId="0" applyFont="1" applyBorder="1"/>
    <xf numFmtId="0" fontId="6" fillId="0" borderId="66" xfId="0" applyFont="1" applyBorder="1"/>
    <xf numFmtId="0" fontId="1" fillId="0" borderId="3" xfId="0" applyFont="1" applyBorder="1"/>
    <xf numFmtId="0" fontId="15" fillId="0" borderId="58" xfId="0" applyFont="1" applyBorder="1"/>
    <xf numFmtId="0" fontId="15" fillId="0" borderId="59" xfId="0" applyFont="1" applyBorder="1"/>
    <xf numFmtId="0" fontId="1" fillId="0" borderId="6" xfId="0" applyFont="1" applyBorder="1"/>
    <xf numFmtId="0" fontId="1" fillId="0" borderId="53" xfId="0" applyFont="1" applyBorder="1"/>
    <xf numFmtId="0" fontId="1" fillId="0" borderId="54" xfId="0" applyFont="1" applyBorder="1"/>
    <xf numFmtId="0" fontId="14" fillId="0" borderId="45" xfId="0" applyFont="1" applyBorder="1"/>
    <xf numFmtId="0" fontId="0" fillId="0" borderId="45" xfId="0" applyBorder="1"/>
    <xf numFmtId="0" fontId="0" fillId="0" borderId="67" xfId="0" applyBorder="1"/>
    <xf numFmtId="0" fontId="1" fillId="0" borderId="9" xfId="0" applyFont="1" applyBorder="1"/>
    <xf numFmtId="0" fontId="0" fillId="0" borderId="14" xfId="0" applyBorder="1"/>
    <xf numFmtId="0" fontId="0" fillId="0" borderId="36" xfId="0" applyBorder="1"/>
    <xf numFmtId="0" fontId="0" fillId="0" borderId="37" xfId="0" applyBorder="1"/>
    <xf numFmtId="164" fontId="13" fillId="0" borderId="56" xfId="0" applyNumberFormat="1" applyFont="1" applyBorder="1" applyAlignment="1">
      <alignment horizontal="center"/>
    </xf>
    <xf numFmtId="164" fontId="13" fillId="0" borderId="62"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3" fontId="13" fillId="0" borderId="13" xfId="0" applyNumberFormat="1" applyFont="1" applyBorder="1" applyAlignment="1">
      <alignment horizontal="center"/>
    </xf>
    <xf numFmtId="3" fontId="13" fillId="0" borderId="59" xfId="0" applyNumberFormat="1" applyFont="1" applyBorder="1" applyAlignment="1">
      <alignment horizontal="center"/>
    </xf>
    <xf numFmtId="164" fontId="13" fillId="0" borderId="10" xfId="0" applyNumberFormat="1" applyFont="1" applyBorder="1" applyAlignment="1">
      <alignment horizontal="center"/>
    </xf>
    <xf numFmtId="164" fontId="13" fillId="0" borderId="11" xfId="0" applyNumberFormat="1" applyFont="1" applyBorder="1" applyAlignment="1">
      <alignment horizontal="center"/>
    </xf>
    <xf numFmtId="167" fontId="13" fillId="0" borderId="13" xfId="0" applyNumberFormat="1" applyFont="1" applyBorder="1" applyAlignment="1">
      <alignment horizontal="center"/>
    </xf>
    <xf numFmtId="167" fontId="13" fillId="0" borderId="59" xfId="0" applyNumberFormat="1" applyFont="1" applyBorder="1" applyAlignment="1">
      <alignment horizontal="center"/>
    </xf>
    <xf numFmtId="0" fontId="21" fillId="4" borderId="14" xfId="0" applyFont="1" applyFill="1" applyBorder="1" applyAlignment="1">
      <alignment horizontal="center"/>
    </xf>
    <xf numFmtId="0" fontId="21" fillId="4" borderId="3" xfId="0" applyFont="1" applyFill="1" applyBorder="1" applyAlignment="1">
      <alignment horizontal="center"/>
    </xf>
    <xf numFmtId="0" fontId="21" fillId="4" borderId="4" xfId="0" applyFont="1" applyFill="1" applyBorder="1"/>
    <xf numFmtId="0" fontId="21" fillId="4" borderId="20" xfId="0" applyFont="1" applyFill="1" applyBorder="1" applyAlignment="1">
      <alignment horizontal="center"/>
    </xf>
    <xf numFmtId="0" fontId="21" fillId="4" borderId="43" xfId="0" applyFont="1" applyFill="1" applyBorder="1"/>
    <xf numFmtId="3" fontId="21" fillId="0" borderId="13" xfId="0" applyNumberFormat="1" applyFont="1" applyBorder="1" applyAlignment="1">
      <alignment horizontal="center"/>
    </xf>
    <xf numFmtId="3" fontId="21" fillId="0" borderId="14" xfId="0" applyNumberFormat="1" applyFont="1" applyBorder="1" applyAlignment="1">
      <alignment horizontal="center"/>
    </xf>
    <xf numFmtId="3" fontId="21" fillId="0" borderId="51" xfId="0" applyNumberFormat="1" applyFont="1" applyBorder="1" applyAlignment="1">
      <alignment horizontal="center"/>
    </xf>
    <xf numFmtId="3" fontId="21" fillId="0" borderId="27" xfId="0" applyNumberFormat="1" applyFont="1" applyBorder="1" applyAlignment="1">
      <alignment horizontal="center"/>
    </xf>
    <xf numFmtId="0" fontId="1" fillId="4" borderId="58" xfId="0" applyFont="1" applyFill="1" applyBorder="1"/>
    <xf numFmtId="0" fontId="21" fillId="4" borderId="58" xfId="0" applyFont="1" applyFill="1" applyBorder="1"/>
    <xf numFmtId="0" fontId="21" fillId="4" borderId="14" xfId="0" applyFont="1" applyFill="1" applyBorder="1"/>
    <xf numFmtId="0" fontId="21" fillId="0" borderId="13" xfId="0" applyFont="1" applyBorder="1"/>
    <xf numFmtId="0" fontId="21" fillId="0" borderId="58" xfId="0" applyFont="1" applyBorder="1"/>
    <xf numFmtId="0" fontId="21" fillId="0" borderId="59" xfId="0" applyFont="1" applyBorder="1"/>
    <xf numFmtId="0" fontId="1" fillId="4" borderId="33" xfId="0" applyFont="1" applyFill="1" applyBorder="1"/>
    <xf numFmtId="0" fontId="21" fillId="4" borderId="9" xfId="0" applyFont="1" applyFill="1" applyBorder="1"/>
    <xf numFmtId="0" fontId="1" fillId="4" borderId="14" xfId="0" applyFont="1" applyFill="1" applyBorder="1" applyAlignment="1">
      <alignment horizontal="center"/>
    </xf>
    <xf numFmtId="0" fontId="1" fillId="0" borderId="36" xfId="0" applyFont="1" applyBorder="1" applyAlignment="1">
      <alignment horizontal="center"/>
    </xf>
    <xf numFmtId="0" fontId="21" fillId="0" borderId="36" xfId="0" applyFont="1" applyBorder="1" applyAlignment="1">
      <alignment horizontal="center"/>
    </xf>
    <xf numFmtId="0" fontId="21" fillId="0" borderId="37" xfId="0" applyFont="1" applyBorder="1" applyAlignment="1">
      <alignment horizontal="center"/>
    </xf>
    <xf numFmtId="0" fontId="0" fillId="0" borderId="13" xfId="0" applyBorder="1"/>
    <xf numFmtId="0" fontId="1" fillId="4" borderId="5" xfId="0" applyFont="1" applyFill="1" applyBorder="1"/>
    <xf numFmtId="0" fontId="21" fillId="4" borderId="6" xfId="0" applyFont="1" applyFill="1" applyBorder="1"/>
    <xf numFmtId="0" fontId="1" fillId="4" borderId="32" xfId="0" applyFont="1" applyFill="1" applyBorder="1"/>
    <xf numFmtId="0" fontId="1" fillId="4" borderId="60" xfId="0" applyFont="1" applyFill="1" applyBorder="1"/>
    <xf numFmtId="0" fontId="21" fillId="0" borderId="14" xfId="0" applyFont="1" applyBorder="1"/>
    <xf numFmtId="0" fontId="30" fillId="0" borderId="13" xfId="0" applyFont="1" applyBorder="1" applyAlignment="1">
      <alignment horizontal="center" vertical="center"/>
    </xf>
    <xf numFmtId="0" fontId="0" fillId="0" borderId="14" xfId="0"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0" fontId="39" fillId="0" borderId="74" xfId="0" applyFont="1" applyBorder="1" applyAlignment="1">
      <alignment horizontal="center" vertical="center"/>
    </xf>
    <xf numFmtId="0" fontId="39" fillId="0" borderId="76" xfId="0" applyFont="1" applyBorder="1" applyAlignment="1">
      <alignment horizontal="center" vertical="center"/>
    </xf>
    <xf numFmtId="0" fontId="34" fillId="0" borderId="40" xfId="0" applyFont="1" applyBorder="1" applyAlignment="1">
      <alignment horizontal="center" vertical="center"/>
    </xf>
    <xf numFmtId="0" fontId="34" fillId="0" borderId="71" xfId="0" applyFont="1" applyBorder="1" applyAlignment="1">
      <alignment horizontal="center" vertical="center"/>
    </xf>
    <xf numFmtId="0" fontId="34" fillId="14" borderId="35" xfId="0" applyFont="1" applyFill="1" applyBorder="1" applyAlignment="1">
      <alignment horizontal="justify" vertical="center" wrapText="1"/>
    </xf>
    <xf numFmtId="0" fontId="34" fillId="14" borderId="75" xfId="0" applyFont="1" applyFill="1" applyBorder="1" applyAlignment="1">
      <alignment horizontal="justify" vertical="center" wrapText="1"/>
    </xf>
    <xf numFmtId="0" fontId="34" fillId="0" borderId="35" xfId="0" applyFont="1" applyBorder="1" applyAlignment="1">
      <alignment horizontal="center" vertical="center"/>
    </xf>
    <xf numFmtId="0" fontId="34" fillId="0" borderId="41" xfId="0" applyFont="1" applyBorder="1" applyAlignment="1">
      <alignment horizontal="center" vertical="center"/>
    </xf>
    <xf numFmtId="0" fontId="34" fillId="14" borderId="8" xfId="0" applyFont="1" applyFill="1" applyBorder="1" applyAlignment="1">
      <alignment horizontal="justify" vertical="center" wrapText="1"/>
    </xf>
    <xf numFmtId="0" fontId="34" fillId="14" borderId="81" xfId="0" applyFont="1" applyFill="1" applyBorder="1" applyAlignment="1">
      <alignment horizontal="justify" vertical="center" wrapText="1"/>
    </xf>
    <xf numFmtId="0" fontId="34" fillId="14" borderId="68" xfId="0" applyFont="1" applyFill="1" applyBorder="1" applyAlignment="1">
      <alignment horizontal="justify" vertical="center" wrapText="1"/>
    </xf>
    <xf numFmtId="0" fontId="34" fillId="14" borderId="78" xfId="0" applyFont="1" applyFill="1" applyBorder="1" applyAlignment="1">
      <alignment horizontal="justify"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21" fillId="0" borderId="40" xfId="0" applyFont="1" applyBorder="1" applyAlignment="1">
      <alignment horizontal="center" vertical="center"/>
    </xf>
    <xf numFmtId="0" fontId="21" fillId="0" borderId="71" xfId="0" applyFont="1" applyBorder="1" applyAlignment="1">
      <alignment horizontal="center" vertical="center"/>
    </xf>
    <xf numFmtId="0" fontId="34" fillId="14" borderId="42" xfId="0" applyFont="1" applyFill="1" applyBorder="1" applyAlignment="1">
      <alignment horizontal="justify" vertical="center" wrapText="1"/>
    </xf>
    <xf numFmtId="0" fontId="34" fillId="14" borderId="77" xfId="0" applyFont="1" applyFill="1" applyBorder="1" applyAlignment="1">
      <alignment horizontal="justify" vertical="center" wrapText="1"/>
    </xf>
    <xf numFmtId="0" fontId="34" fillId="0" borderId="35" xfId="0" applyFont="1" applyBorder="1" applyAlignment="1">
      <alignment horizontal="center" vertical="center" wrapText="1"/>
    </xf>
    <xf numFmtId="0" fontId="34" fillId="0" borderId="71" xfId="0" applyFont="1" applyBorder="1" applyAlignment="1">
      <alignment horizontal="center" vertical="center" wrapText="1"/>
    </xf>
    <xf numFmtId="0" fontId="21" fillId="14" borderId="35" xfId="0" applyFont="1" applyFill="1" applyBorder="1" applyAlignment="1">
      <alignment horizontal="justify" vertical="center" wrapText="1"/>
    </xf>
    <xf numFmtId="0" fontId="21" fillId="14" borderId="75" xfId="0" applyFont="1" applyFill="1" applyBorder="1" applyAlignment="1">
      <alignment horizontal="justify" vertical="center" wrapText="1"/>
    </xf>
    <xf numFmtId="0" fontId="34" fillId="0" borderId="90" xfId="0" applyFont="1" applyBorder="1" applyAlignment="1">
      <alignment horizontal="center" vertical="center" wrapText="1"/>
    </xf>
    <xf numFmtId="0" fontId="34" fillId="0" borderId="84" xfId="0" applyFont="1" applyBorder="1" applyAlignment="1">
      <alignment horizontal="center" vertical="center" wrapText="1"/>
    </xf>
    <xf numFmtId="0" fontId="34" fillId="14" borderId="85" xfId="0" applyFont="1" applyFill="1" applyBorder="1" applyAlignment="1">
      <alignment horizontal="justify" vertical="center" wrapText="1"/>
    </xf>
    <xf numFmtId="0" fontId="34" fillId="14" borderId="86" xfId="0" applyFont="1" applyFill="1" applyBorder="1" applyAlignment="1">
      <alignment horizontal="justify" vertical="center" wrapText="1"/>
    </xf>
    <xf numFmtId="0" fontId="21" fillId="14" borderId="8" xfId="0" applyFont="1" applyFill="1" applyBorder="1" applyAlignment="1">
      <alignment horizontal="justify" vertical="center" wrapText="1"/>
    </xf>
    <xf numFmtId="0" fontId="21" fillId="14" borderId="81" xfId="0" applyFont="1" applyFill="1" applyBorder="1" applyAlignment="1">
      <alignment horizontal="justify" vertical="center" wrapText="1"/>
    </xf>
    <xf numFmtId="0" fontId="21" fillId="14" borderId="8" xfId="0" applyFont="1" applyFill="1" applyBorder="1" applyAlignment="1">
      <alignment vertical="center" wrapText="1"/>
    </xf>
    <xf numFmtId="0" fontId="21" fillId="14" borderId="81" xfId="0" applyFont="1" applyFill="1" applyBorder="1" applyAlignment="1">
      <alignment vertical="center" wrapText="1"/>
    </xf>
  </cellXfs>
  <cellStyles count="2">
    <cellStyle name="Normalny" xfId="0" builtinId="0"/>
    <cellStyle name="Procentowy" xfId="1" builtinId="5"/>
  </cellStyles>
  <dxfs count="8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10</xdr:col>
      <xdr:colOff>511175</xdr:colOff>
      <xdr:row>3</xdr:row>
      <xdr:rowOff>0</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 y="552450"/>
          <a:ext cx="3632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3</xdr:row>
          <xdr:rowOff>0</xdr:rowOff>
        </xdr:from>
        <xdr:to>
          <xdr:col>6</xdr:col>
          <xdr:colOff>552450</xdr:colOff>
          <xdr:row>3</xdr:row>
          <xdr:rowOff>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3</xdr:row>
          <xdr:rowOff>0</xdr:rowOff>
        </xdr:from>
        <xdr:to>
          <xdr:col>6</xdr:col>
          <xdr:colOff>609600</xdr:colOff>
          <xdr:row>3</xdr:row>
          <xdr:rowOff>0</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9525</xdr:colOff>
      <xdr:row>16</xdr:row>
      <xdr:rowOff>0</xdr:rowOff>
    </xdr:from>
    <xdr:to>
      <xdr:col>10</xdr:col>
      <xdr:colOff>511175</xdr:colOff>
      <xdr:row>16</xdr:row>
      <xdr:rowOff>0</xdr:rowOff>
    </xdr:to>
    <xdr:pic>
      <xdr:nvPicPr>
        <xdr:cNvPr id="4" name="Picture 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 y="742950"/>
          <a:ext cx="3308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16</xdr:row>
          <xdr:rowOff>0</xdr:rowOff>
        </xdr:from>
        <xdr:to>
          <xdr:col>6</xdr:col>
          <xdr:colOff>552450</xdr:colOff>
          <xdr:row>16</xdr:row>
          <xdr:rowOff>0</xdr:rowOff>
        </xdr:to>
        <xdr:sp macro="" textlink="">
          <xdr:nvSpPr>
            <xdr:cNvPr id="16398" name="Object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16</xdr:row>
          <xdr:rowOff>0</xdr:rowOff>
        </xdr:from>
        <xdr:to>
          <xdr:col>6</xdr:col>
          <xdr:colOff>609600</xdr:colOff>
          <xdr:row>16</xdr:row>
          <xdr:rowOff>0</xdr:rowOff>
        </xdr:to>
        <xdr:sp macro="" textlink="">
          <xdr:nvSpPr>
            <xdr:cNvPr id="16399" name="Object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113030</xdr:colOff>
      <xdr:row>26</xdr:row>
      <xdr:rowOff>147320</xdr:rowOff>
    </xdr:from>
    <xdr:ext cx="2279650" cy="1625600"/>
    <xdr:sp macro="" textlink="">
      <xdr:nvSpPr>
        <xdr:cNvPr id="2" name="pole tekstowe 1">
          <a:extLst>
            <a:ext uri="{FF2B5EF4-FFF2-40B4-BE49-F238E27FC236}">
              <a16:creationId xmlns:a16="http://schemas.microsoft.com/office/drawing/2014/main" id="{00000000-0008-0000-0600-000002000000}"/>
            </a:ext>
          </a:extLst>
        </xdr:cNvPr>
        <xdr:cNvSpPr txBox="1"/>
      </xdr:nvSpPr>
      <xdr:spPr>
        <a:xfrm>
          <a:off x="9493250" y="5176520"/>
          <a:ext cx="2279650" cy="16256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900" b="1">
              <a:solidFill>
                <a:sysClr val="windowText" lastClr="000000"/>
              </a:solidFill>
            </a:rPr>
            <a:t>WAŻNE</a:t>
          </a:r>
          <a:r>
            <a:rPr lang="pl-PL" sz="900" b="0">
              <a:solidFill>
                <a:sysClr val="windowText" lastClr="000000"/>
              </a:solidFill>
            </a:rPr>
            <a:t>!</a:t>
          </a:r>
          <a:r>
            <a:rPr lang="pl-PL" sz="900">
              <a:solidFill>
                <a:sysClr val="windowText" lastClr="000000"/>
              </a:solidFill>
            </a:rPr>
            <a:t> dla wskaźników </a:t>
          </a:r>
          <a:r>
            <a:rPr lang="pl-PL" sz="900" b="1">
              <a:solidFill>
                <a:sysClr val="windowText" lastClr="000000"/>
              </a:solidFill>
            </a:rPr>
            <a:t>Ilość zaoszczędzonej energii elektrycznej, Ilość zaoszczędzonej energii cieplnej</a:t>
          </a:r>
        </a:p>
        <a:p>
          <a:r>
            <a:rPr lang="pl-PL" sz="900">
              <a:solidFill>
                <a:sysClr val="windowText" lastClr="000000"/>
              </a:solidFill>
            </a:rPr>
            <a:t>do wniosku o dofinansowanie, w polu „wartość docelowa wskaźnika” należy wpisać „oszczędność”, czyli różnicę w zużyciu energii końcowej (wartość z roku bazowego – wartość z roku docelowego = wartość docelowa wskaźnika), która wyliczy się w kolumnie G.</a:t>
          </a:r>
        </a:p>
      </xdr:txBody>
    </xdr:sp>
    <xdr:clientData/>
  </xdr:oneCellAnchor>
  <xdr:oneCellAnchor>
    <xdr:from>
      <xdr:col>4</xdr:col>
      <xdr:colOff>50800</xdr:colOff>
      <xdr:row>34</xdr:row>
      <xdr:rowOff>31750</xdr:rowOff>
    </xdr:from>
    <xdr:ext cx="1572260" cy="1435100"/>
    <xdr:sp macro="" textlink="">
      <xdr:nvSpPr>
        <xdr:cNvPr id="3" name="pole tekstowe 2">
          <a:extLst>
            <a:ext uri="{FF2B5EF4-FFF2-40B4-BE49-F238E27FC236}">
              <a16:creationId xmlns:a16="http://schemas.microsoft.com/office/drawing/2014/main" id="{00000000-0008-0000-0600-000003000000}"/>
            </a:ext>
          </a:extLst>
        </xdr:cNvPr>
        <xdr:cNvSpPr txBox="1"/>
      </xdr:nvSpPr>
      <xdr:spPr>
        <a:xfrm>
          <a:off x="7480300" y="6756400"/>
          <a:ext cx="1572260" cy="14351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900" b="1">
              <a:solidFill>
                <a:sysClr val="windowText" lastClr="000000"/>
              </a:solidFill>
            </a:rPr>
            <a:t>WAŻNE</a:t>
          </a:r>
          <a:r>
            <a:rPr lang="pl-PL" sz="900" b="0">
              <a:solidFill>
                <a:sysClr val="windowText" lastClr="000000"/>
              </a:solidFill>
            </a:rPr>
            <a:t>!</a:t>
          </a:r>
          <a:r>
            <a:rPr lang="pl-PL" sz="900">
              <a:solidFill>
                <a:sysClr val="windowText" lastClr="000000"/>
              </a:solidFill>
            </a:rPr>
            <a:t> Pełna lista wskaźników przypisanych do działania wraz definicjami, sposobem monitorownia i rozliczenia znajduje się w załączniku nr 2 do regulaminu wyboru projektów.</a:t>
          </a:r>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4"/>
  <sheetViews>
    <sheetView topLeftCell="A13" zoomScale="200" zoomScaleNormal="200" workbookViewId="0">
      <selection activeCell="K5" sqref="K5"/>
    </sheetView>
  </sheetViews>
  <sheetFormatPr defaultRowHeight="15" x14ac:dyDescent="0.25"/>
  <cols>
    <col min="1" max="1" width="3.42578125" customWidth="1"/>
    <col min="2" max="2" width="5.28515625" customWidth="1"/>
  </cols>
  <sheetData>
    <row r="2" spans="1:10" x14ac:dyDescent="0.25">
      <c r="A2" s="4"/>
      <c r="B2" s="4"/>
      <c r="C2" s="4" t="s">
        <v>372</v>
      </c>
      <c r="D2" s="4"/>
      <c r="E2" s="4"/>
      <c r="F2" s="4"/>
      <c r="G2" s="4"/>
      <c r="H2" s="4"/>
      <c r="I2" s="4"/>
      <c r="J2" s="3"/>
    </row>
    <row r="3" spans="1:10" ht="15.75" thickBot="1" x14ac:dyDescent="0.3">
      <c r="A3" s="4"/>
      <c r="B3" s="4"/>
      <c r="C3" s="4"/>
      <c r="D3" s="4"/>
      <c r="E3" s="4"/>
      <c r="F3" s="4"/>
      <c r="G3" s="4"/>
      <c r="H3" s="4"/>
      <c r="I3" s="4"/>
      <c r="J3" s="3"/>
    </row>
    <row r="4" spans="1:10" ht="15.75" thickBot="1" x14ac:dyDescent="0.3">
      <c r="A4" s="4"/>
      <c r="B4" s="315" t="s">
        <v>489</v>
      </c>
      <c r="C4" s="395" t="s">
        <v>127</v>
      </c>
      <c r="D4" s="396"/>
      <c r="E4" s="396"/>
      <c r="F4" s="396"/>
      <c r="G4" s="396"/>
      <c r="H4" s="396"/>
      <c r="I4" s="396"/>
      <c r="J4" s="397"/>
    </row>
    <row r="5" spans="1:10" x14ac:dyDescent="0.25">
      <c r="A5" s="4"/>
      <c r="B5" s="305" t="s">
        <v>490</v>
      </c>
      <c r="C5" s="398" t="s">
        <v>491</v>
      </c>
      <c r="D5" s="399"/>
      <c r="E5" s="399"/>
      <c r="F5" s="399"/>
      <c r="G5" s="399"/>
      <c r="H5" s="399"/>
      <c r="I5" s="399"/>
      <c r="J5" s="400"/>
    </row>
    <row r="6" spans="1:10" x14ac:dyDescent="0.25">
      <c r="A6" s="4"/>
      <c r="B6" s="307"/>
      <c r="C6" s="401" t="s">
        <v>492</v>
      </c>
      <c r="D6" s="402"/>
      <c r="E6" s="402"/>
      <c r="F6" s="402"/>
      <c r="G6" s="402"/>
      <c r="H6" s="402"/>
      <c r="I6" s="402"/>
      <c r="J6" s="403"/>
    </row>
    <row r="7" spans="1:10" ht="15.75" thickBot="1" x14ac:dyDescent="0.3">
      <c r="A7" s="4"/>
      <c r="B7" s="308"/>
      <c r="C7" s="404" t="s">
        <v>507</v>
      </c>
      <c r="D7" s="405"/>
      <c r="E7" s="405"/>
      <c r="F7" s="405"/>
      <c r="G7" s="405"/>
      <c r="H7" s="405"/>
      <c r="I7" s="405"/>
      <c r="J7" s="406"/>
    </row>
    <row r="8" spans="1:10" ht="7.5" customHeight="1" thickBot="1" x14ac:dyDescent="0.3">
      <c r="A8" s="4"/>
      <c r="B8" s="4"/>
      <c r="C8" s="4"/>
      <c r="D8" s="4"/>
      <c r="E8" s="4"/>
      <c r="F8" s="4"/>
      <c r="G8" s="4"/>
      <c r="H8" s="4"/>
      <c r="I8" s="4"/>
      <c r="J8" s="3"/>
    </row>
    <row r="9" spans="1:10" ht="15.75" thickBot="1" x14ac:dyDescent="0.3">
      <c r="B9" s="306" t="s">
        <v>0</v>
      </c>
      <c r="C9" s="413" t="s">
        <v>486</v>
      </c>
      <c r="D9" s="413"/>
      <c r="E9" s="413"/>
      <c r="F9" s="413"/>
      <c r="G9" s="413"/>
      <c r="H9" s="413"/>
      <c r="I9" s="413"/>
      <c r="J9" s="414"/>
    </row>
    <row r="10" spans="1:10" x14ac:dyDescent="0.25">
      <c r="B10" s="309" t="s">
        <v>123</v>
      </c>
      <c r="C10" s="407" t="s">
        <v>500</v>
      </c>
      <c r="D10" s="407"/>
      <c r="E10" s="407"/>
      <c r="F10" s="407"/>
      <c r="G10" s="407"/>
      <c r="H10" s="407"/>
      <c r="I10" s="407"/>
      <c r="J10" s="408"/>
    </row>
    <row r="11" spans="1:10" x14ac:dyDescent="0.25">
      <c r="B11" s="311" t="s">
        <v>125</v>
      </c>
      <c r="C11" s="393" t="s">
        <v>494</v>
      </c>
      <c r="D11" s="393"/>
      <c r="E11" s="393"/>
      <c r="F11" s="393"/>
      <c r="G11" s="393"/>
      <c r="H11" s="393"/>
      <c r="I11" s="393"/>
      <c r="J11" s="394"/>
    </row>
    <row r="12" spans="1:10" x14ac:dyDescent="0.25">
      <c r="A12" s="4"/>
      <c r="B12" s="310" t="s">
        <v>126</v>
      </c>
      <c r="C12" s="409" t="s">
        <v>501</v>
      </c>
      <c r="D12" s="409"/>
      <c r="E12" s="409"/>
      <c r="F12" s="409"/>
      <c r="G12" s="409"/>
      <c r="H12" s="409"/>
      <c r="I12" s="409"/>
      <c r="J12" s="410"/>
    </row>
    <row r="13" spans="1:10" ht="27" customHeight="1" x14ac:dyDescent="0.25">
      <c r="A13" s="4"/>
      <c r="B13" s="311" t="s">
        <v>503</v>
      </c>
      <c r="C13" s="411" t="s">
        <v>505</v>
      </c>
      <c r="D13" s="411"/>
      <c r="E13" s="411"/>
      <c r="F13" s="411"/>
      <c r="G13" s="411"/>
      <c r="H13" s="411"/>
      <c r="I13" s="411"/>
      <c r="J13" s="412"/>
    </row>
    <row r="14" spans="1:10" ht="13.9" customHeight="1" thickBot="1" x14ac:dyDescent="0.3">
      <c r="A14" s="4"/>
      <c r="B14" s="316" t="s">
        <v>504</v>
      </c>
      <c r="C14" s="391" t="s">
        <v>499</v>
      </c>
      <c r="D14" s="391"/>
      <c r="E14" s="391"/>
      <c r="F14" s="391"/>
      <c r="G14" s="391"/>
      <c r="H14" s="391"/>
      <c r="I14" s="391"/>
      <c r="J14" s="392"/>
    </row>
    <row r="15" spans="1:10" ht="13.9" customHeight="1" thickBot="1" x14ac:dyDescent="0.3">
      <c r="A15" s="4"/>
    </row>
    <row r="16" spans="1:10" ht="15.75" thickBot="1" x14ac:dyDescent="0.3">
      <c r="A16" s="4"/>
      <c r="B16" s="306" t="s">
        <v>1</v>
      </c>
      <c r="C16" s="413" t="s">
        <v>487</v>
      </c>
      <c r="D16" s="413"/>
      <c r="E16" s="413"/>
      <c r="F16" s="413"/>
      <c r="G16" s="413"/>
      <c r="H16" s="413"/>
      <c r="I16" s="413"/>
      <c r="J16" s="414"/>
    </row>
    <row r="17" spans="1:10" x14ac:dyDescent="0.25">
      <c r="A17" s="4"/>
      <c r="B17" s="305" t="s">
        <v>138</v>
      </c>
      <c r="C17" s="398" t="s">
        <v>488</v>
      </c>
      <c r="D17" s="398"/>
      <c r="E17" s="398"/>
      <c r="F17" s="398"/>
      <c r="G17" s="398"/>
      <c r="H17" s="398"/>
      <c r="I17" s="398"/>
      <c r="J17" s="415"/>
    </row>
    <row r="18" spans="1:10" x14ac:dyDescent="0.25">
      <c r="A18" s="4"/>
      <c r="B18" s="310" t="s">
        <v>139</v>
      </c>
      <c r="C18" s="409" t="s">
        <v>495</v>
      </c>
      <c r="D18" s="409"/>
      <c r="E18" s="409"/>
      <c r="F18" s="409"/>
      <c r="G18" s="409"/>
      <c r="H18" s="409"/>
      <c r="I18" s="409"/>
      <c r="J18" s="410"/>
    </row>
    <row r="19" spans="1:10" x14ac:dyDescent="0.25">
      <c r="A19" s="4"/>
      <c r="B19" s="311" t="s">
        <v>140</v>
      </c>
      <c r="C19" s="393" t="s">
        <v>506</v>
      </c>
      <c r="D19" s="393"/>
      <c r="E19" s="393"/>
      <c r="F19" s="393"/>
      <c r="G19" s="393"/>
      <c r="H19" s="393"/>
      <c r="I19" s="393"/>
      <c r="J19" s="394"/>
    </row>
    <row r="20" spans="1:10" ht="27.4" customHeight="1" thickBot="1" x14ac:dyDescent="0.3">
      <c r="A20" s="4"/>
      <c r="B20" s="308" t="s">
        <v>498</v>
      </c>
      <c r="C20" s="416" t="s">
        <v>493</v>
      </c>
      <c r="D20" s="416"/>
      <c r="E20" s="416"/>
      <c r="F20" s="416"/>
      <c r="G20" s="416"/>
      <c r="H20" s="416"/>
      <c r="I20" s="416"/>
      <c r="J20" s="417"/>
    </row>
    <row r="21" spans="1:10" x14ac:dyDescent="0.25">
      <c r="A21" s="4"/>
    </row>
    <row r="22" spans="1:10" x14ac:dyDescent="0.25">
      <c r="A22" s="4"/>
    </row>
    <row r="23" spans="1:10" x14ac:dyDescent="0.25">
      <c r="A23" s="4"/>
      <c r="B23" s="4"/>
      <c r="C23" s="4"/>
      <c r="D23" s="4"/>
      <c r="E23" s="4"/>
      <c r="F23" s="4"/>
      <c r="G23" s="4"/>
      <c r="H23" s="4"/>
      <c r="I23" s="4"/>
      <c r="J23" s="4"/>
    </row>
    <row r="24" spans="1:10" x14ac:dyDescent="0.25">
      <c r="B24" s="3"/>
      <c r="C24" s="3"/>
      <c r="D24" s="3"/>
      <c r="E24" s="3"/>
      <c r="F24" s="3"/>
      <c r="G24" s="3"/>
      <c r="H24" s="3"/>
      <c r="I24" s="3"/>
      <c r="J24" s="3"/>
    </row>
    <row r="25" spans="1:10" x14ac:dyDescent="0.25">
      <c r="B25" s="3"/>
      <c r="C25" s="3"/>
      <c r="D25" s="3"/>
      <c r="E25" s="3"/>
      <c r="F25" s="3"/>
      <c r="G25" s="3"/>
      <c r="H25" s="3"/>
      <c r="I25" s="3"/>
      <c r="J25" s="3"/>
    </row>
    <row r="26" spans="1:10" x14ac:dyDescent="0.25">
      <c r="B26" s="3"/>
      <c r="C26" s="3"/>
      <c r="D26" s="3"/>
      <c r="E26" s="3"/>
      <c r="F26" s="3"/>
      <c r="G26" s="3"/>
      <c r="H26" s="3"/>
      <c r="I26" s="3"/>
      <c r="J26" s="3"/>
    </row>
    <row r="33" spans="2:9" x14ac:dyDescent="0.25">
      <c r="B33" s="4"/>
      <c r="C33" s="4"/>
      <c r="D33" s="4"/>
      <c r="E33" s="4"/>
      <c r="F33" s="4"/>
      <c r="G33" s="4"/>
      <c r="H33" s="4"/>
      <c r="I33" s="4"/>
    </row>
    <row r="34" spans="2:9" x14ac:dyDescent="0.25">
      <c r="B34" s="4"/>
      <c r="C34" s="4"/>
      <c r="D34" s="4"/>
      <c r="E34" s="4"/>
      <c r="F34" s="4"/>
      <c r="G34" s="4"/>
      <c r="H34" s="4"/>
      <c r="I34" s="4"/>
    </row>
  </sheetData>
  <mergeCells count="15">
    <mergeCell ref="C16:J16"/>
    <mergeCell ref="C17:J17"/>
    <mergeCell ref="C18:J18"/>
    <mergeCell ref="C19:J19"/>
    <mergeCell ref="C20:J20"/>
    <mergeCell ref="C14:J14"/>
    <mergeCell ref="C11:J11"/>
    <mergeCell ref="C4:J4"/>
    <mergeCell ref="C5:J5"/>
    <mergeCell ref="C6:J6"/>
    <mergeCell ref="C7:J7"/>
    <mergeCell ref="C10:J10"/>
    <mergeCell ref="C12:J12"/>
    <mergeCell ref="C13:J13"/>
    <mergeCell ref="C9:J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90"/>
  <sheetViews>
    <sheetView topLeftCell="A40" zoomScale="160" zoomScaleNormal="160" workbookViewId="0">
      <selection activeCell="C48" sqref="C48:J48"/>
    </sheetView>
  </sheetViews>
  <sheetFormatPr defaultRowHeight="15" x14ac:dyDescent="0.25"/>
  <cols>
    <col min="1" max="1" width="1.85546875" customWidth="1"/>
    <col min="2" max="2" width="3.28515625" customWidth="1"/>
    <col min="9" max="9" width="12.28515625" customWidth="1"/>
  </cols>
  <sheetData>
    <row r="1" spans="2:14" x14ac:dyDescent="0.25">
      <c r="B1" s="201" t="s">
        <v>127</v>
      </c>
      <c r="C1" s="201"/>
      <c r="D1" s="95"/>
      <c r="E1" s="95"/>
      <c r="F1" s="95"/>
      <c r="G1" s="95"/>
      <c r="H1" s="95"/>
      <c r="I1" s="95"/>
      <c r="J1" s="95"/>
      <c r="K1" s="95"/>
    </row>
    <row r="2" spans="2:14" ht="15.75" thickBot="1" x14ac:dyDescent="0.3">
      <c r="B2" s="95"/>
      <c r="C2" s="95"/>
      <c r="D2" s="95"/>
      <c r="E2" s="95"/>
      <c r="F2" s="95"/>
      <c r="G2" s="95"/>
      <c r="H2" s="95"/>
      <c r="I2" s="95"/>
      <c r="J2" s="95"/>
      <c r="K2" s="95"/>
    </row>
    <row r="3" spans="2:14" ht="15.75" thickBot="1" x14ac:dyDescent="0.3">
      <c r="B3" s="202" t="s">
        <v>131</v>
      </c>
      <c r="C3" s="492" t="s">
        <v>285</v>
      </c>
      <c r="D3" s="478"/>
      <c r="E3" s="478"/>
      <c r="F3" s="478"/>
      <c r="G3" s="478"/>
      <c r="H3" s="478"/>
      <c r="I3" s="478"/>
      <c r="J3" s="479"/>
      <c r="K3" s="95"/>
    </row>
    <row r="4" spans="2:14" ht="37.15" customHeight="1" x14ac:dyDescent="0.25">
      <c r="B4" s="185">
        <v>1</v>
      </c>
      <c r="C4" s="476" t="s">
        <v>508</v>
      </c>
      <c r="D4" s="497"/>
      <c r="E4" s="497"/>
      <c r="F4" s="497"/>
      <c r="G4" s="497"/>
      <c r="H4" s="497"/>
      <c r="I4" s="497"/>
      <c r="J4" s="498"/>
      <c r="K4" s="95"/>
    </row>
    <row r="5" spans="2:14" ht="27" customHeight="1" x14ac:dyDescent="0.25">
      <c r="B5" s="186">
        <v>2</v>
      </c>
      <c r="C5" s="445" t="s">
        <v>509</v>
      </c>
      <c r="D5" s="499"/>
      <c r="E5" s="499"/>
      <c r="F5" s="499"/>
      <c r="G5" s="499"/>
      <c r="H5" s="499"/>
      <c r="I5" s="499"/>
      <c r="J5" s="500"/>
      <c r="K5" s="182"/>
      <c r="L5" s="102"/>
      <c r="M5" s="102"/>
      <c r="N5" s="102"/>
    </row>
    <row r="6" spans="2:14" ht="40.15" customHeight="1" x14ac:dyDescent="0.25">
      <c r="B6" s="186">
        <v>3</v>
      </c>
      <c r="C6" s="445" t="s">
        <v>510</v>
      </c>
      <c r="D6" s="499"/>
      <c r="E6" s="499"/>
      <c r="F6" s="499"/>
      <c r="G6" s="499"/>
      <c r="H6" s="499"/>
      <c r="I6" s="499"/>
      <c r="J6" s="500"/>
      <c r="K6" s="95"/>
    </row>
    <row r="7" spans="2:14" ht="26.65" customHeight="1" x14ac:dyDescent="0.25">
      <c r="B7" s="186">
        <v>4</v>
      </c>
      <c r="C7" s="437" t="s">
        <v>511</v>
      </c>
      <c r="D7" s="499"/>
      <c r="E7" s="499"/>
      <c r="F7" s="499"/>
      <c r="G7" s="499"/>
      <c r="H7" s="499"/>
      <c r="I7" s="499"/>
      <c r="J7" s="500"/>
      <c r="K7" s="95"/>
    </row>
    <row r="8" spans="2:14" ht="54.4" customHeight="1" thickBot="1" x14ac:dyDescent="0.3">
      <c r="B8" s="187">
        <v>5</v>
      </c>
      <c r="C8" s="446" t="s">
        <v>512</v>
      </c>
      <c r="D8" s="501"/>
      <c r="E8" s="501"/>
      <c r="F8" s="501"/>
      <c r="G8" s="501"/>
      <c r="H8" s="501"/>
      <c r="I8" s="501"/>
      <c r="J8" s="502"/>
      <c r="K8" s="95"/>
    </row>
    <row r="9" spans="2:14" ht="15.75" thickBot="1" x14ac:dyDescent="0.3">
      <c r="B9" s="181"/>
      <c r="C9" s="183"/>
      <c r="D9" s="95"/>
      <c r="E9" s="95"/>
      <c r="F9" s="95"/>
      <c r="G9" s="95"/>
      <c r="H9" s="95"/>
      <c r="I9" s="95"/>
      <c r="J9" s="95"/>
      <c r="K9" s="95"/>
    </row>
    <row r="10" spans="2:14" ht="15.75" thickBot="1" x14ac:dyDescent="0.3">
      <c r="B10" s="203" t="s">
        <v>132</v>
      </c>
      <c r="C10" s="477" t="s">
        <v>275</v>
      </c>
      <c r="D10" s="478"/>
      <c r="E10" s="478"/>
      <c r="F10" s="478"/>
      <c r="G10" s="478"/>
      <c r="H10" s="478"/>
      <c r="I10" s="478"/>
      <c r="J10" s="479"/>
      <c r="K10" s="95"/>
    </row>
    <row r="11" spans="2:14" x14ac:dyDescent="0.25">
      <c r="B11" s="185">
        <v>1</v>
      </c>
      <c r="C11" s="503" t="s">
        <v>276</v>
      </c>
      <c r="D11" s="504"/>
      <c r="E11" s="504"/>
      <c r="F11" s="504"/>
      <c r="G11" s="504"/>
      <c r="H11" s="504"/>
      <c r="I11" s="504"/>
      <c r="J11" s="505"/>
      <c r="K11" s="95"/>
    </row>
    <row r="12" spans="2:14" x14ac:dyDescent="0.25">
      <c r="B12" s="186">
        <v>2</v>
      </c>
      <c r="C12" s="493" t="s">
        <v>570</v>
      </c>
      <c r="D12" s="494"/>
      <c r="E12" s="494"/>
      <c r="F12" s="494"/>
      <c r="G12" s="494"/>
      <c r="H12" s="494"/>
      <c r="I12" s="494"/>
      <c r="J12" s="495"/>
      <c r="K12" s="95"/>
    </row>
    <row r="13" spans="2:14" x14ac:dyDescent="0.25">
      <c r="B13" s="186">
        <v>3</v>
      </c>
      <c r="C13" s="496" t="s">
        <v>277</v>
      </c>
      <c r="D13" s="424"/>
      <c r="E13" s="424"/>
      <c r="F13" s="424"/>
      <c r="G13" s="424"/>
      <c r="H13" s="424"/>
      <c r="I13" s="424"/>
      <c r="J13" s="444"/>
      <c r="K13" s="95"/>
    </row>
    <row r="14" spans="2:14" x14ac:dyDescent="0.25">
      <c r="B14" s="186">
        <v>4</v>
      </c>
      <c r="C14" s="496" t="s">
        <v>278</v>
      </c>
      <c r="D14" s="424"/>
      <c r="E14" s="424"/>
      <c r="F14" s="424"/>
      <c r="G14" s="424"/>
      <c r="H14" s="424"/>
      <c r="I14" s="424"/>
      <c r="J14" s="444"/>
      <c r="K14" s="95"/>
    </row>
    <row r="15" spans="2:14" ht="15.75" thickBot="1" x14ac:dyDescent="0.3">
      <c r="B15" s="187">
        <v>5</v>
      </c>
      <c r="C15" s="472" t="s">
        <v>279</v>
      </c>
      <c r="D15" s="434"/>
      <c r="E15" s="434"/>
      <c r="F15" s="434"/>
      <c r="G15" s="434"/>
      <c r="H15" s="434"/>
      <c r="I15" s="434"/>
      <c r="J15" s="443"/>
      <c r="K15" s="95"/>
    </row>
    <row r="16" spans="2:14" ht="15.75" thickBot="1" x14ac:dyDescent="0.3">
      <c r="B16" s="181"/>
      <c r="C16" s="184"/>
      <c r="K16" s="95"/>
    </row>
    <row r="17" spans="2:11" ht="25.15" customHeight="1" thickBot="1" x14ac:dyDescent="0.3">
      <c r="B17" s="204" t="s">
        <v>133</v>
      </c>
      <c r="C17" s="473" t="s">
        <v>302</v>
      </c>
      <c r="D17" s="474"/>
      <c r="E17" s="474"/>
      <c r="F17" s="474"/>
      <c r="G17" s="474"/>
      <c r="H17" s="474"/>
      <c r="I17" s="474"/>
      <c r="J17" s="475"/>
      <c r="K17" s="95"/>
    </row>
    <row r="18" spans="2:11" ht="14.65" customHeight="1" x14ac:dyDescent="0.25">
      <c r="B18" s="185">
        <v>1</v>
      </c>
      <c r="C18" s="476"/>
      <c r="D18" s="464"/>
      <c r="E18" s="464"/>
      <c r="F18" s="464"/>
      <c r="G18" s="464"/>
      <c r="H18" s="464"/>
      <c r="I18" s="464"/>
      <c r="J18" s="465"/>
      <c r="K18" s="95"/>
    </row>
    <row r="19" spans="2:11" ht="14.65" customHeight="1" x14ac:dyDescent="0.25">
      <c r="B19" s="186">
        <v>2</v>
      </c>
      <c r="C19" s="445"/>
      <c r="D19" s="438"/>
      <c r="E19" s="438"/>
      <c r="F19" s="438"/>
      <c r="G19" s="438"/>
      <c r="H19" s="438"/>
      <c r="I19" s="438"/>
      <c r="J19" s="439"/>
      <c r="K19" s="95"/>
    </row>
    <row r="20" spans="2:11" ht="14.65" customHeight="1" x14ac:dyDescent="0.25">
      <c r="B20" s="186">
        <v>3</v>
      </c>
      <c r="C20" s="445"/>
      <c r="D20" s="438"/>
      <c r="E20" s="438"/>
      <c r="F20" s="438"/>
      <c r="G20" s="438"/>
      <c r="H20" s="438"/>
      <c r="I20" s="438"/>
      <c r="J20" s="439"/>
      <c r="K20" s="95"/>
    </row>
    <row r="21" spans="2:11" x14ac:dyDescent="0.25">
      <c r="B21" s="186">
        <v>4</v>
      </c>
      <c r="C21" s="445"/>
      <c r="D21" s="438"/>
      <c r="E21" s="438"/>
      <c r="F21" s="438"/>
      <c r="G21" s="438"/>
      <c r="H21" s="438"/>
      <c r="I21" s="438"/>
      <c r="J21" s="439"/>
      <c r="K21" s="95"/>
    </row>
    <row r="22" spans="2:11" x14ac:dyDescent="0.25">
      <c r="B22" s="186">
        <v>5</v>
      </c>
      <c r="C22" s="445"/>
      <c r="D22" s="438"/>
      <c r="E22" s="438"/>
      <c r="F22" s="438"/>
      <c r="G22" s="438"/>
      <c r="H22" s="438"/>
      <c r="I22" s="438"/>
      <c r="J22" s="439"/>
      <c r="K22" s="95"/>
    </row>
    <row r="23" spans="2:11" ht="15.75" thickBot="1" x14ac:dyDescent="0.3">
      <c r="B23" s="187">
        <v>6</v>
      </c>
      <c r="C23" s="446"/>
      <c r="D23" s="447"/>
      <c r="E23" s="447"/>
      <c r="F23" s="447"/>
      <c r="G23" s="447"/>
      <c r="H23" s="447"/>
      <c r="I23" s="447"/>
      <c r="J23" s="448"/>
      <c r="K23" s="95"/>
    </row>
    <row r="25" spans="2:11" ht="15.75" thickBot="1" x14ac:dyDescent="0.3">
      <c r="B25" s="181"/>
      <c r="C25" s="95"/>
      <c r="D25" s="95"/>
      <c r="E25" s="95"/>
      <c r="F25" s="95"/>
      <c r="G25" s="95"/>
      <c r="H25" s="95"/>
      <c r="I25" s="95"/>
      <c r="J25" s="95"/>
      <c r="K25" s="95"/>
    </row>
    <row r="26" spans="2:11" ht="15.75" thickBot="1" x14ac:dyDescent="0.3">
      <c r="B26" s="204" t="s">
        <v>134</v>
      </c>
      <c r="C26" s="418" t="s">
        <v>322</v>
      </c>
      <c r="D26" s="419"/>
      <c r="E26" s="419"/>
      <c r="F26" s="419"/>
      <c r="G26" s="419"/>
      <c r="H26" s="419"/>
      <c r="I26" s="419"/>
      <c r="J26" s="420"/>
      <c r="K26" s="95"/>
    </row>
    <row r="27" spans="2:11" x14ac:dyDescent="0.25">
      <c r="B27" s="189">
        <v>1</v>
      </c>
      <c r="C27" s="484" t="s">
        <v>280</v>
      </c>
      <c r="D27" s="485"/>
      <c r="E27" s="485"/>
      <c r="F27" s="485"/>
      <c r="G27" s="485"/>
      <c r="H27" s="485"/>
      <c r="I27" s="485"/>
      <c r="J27" s="486"/>
      <c r="K27" s="95"/>
    </row>
    <row r="28" spans="2:11" ht="26.65" customHeight="1" x14ac:dyDescent="0.25">
      <c r="B28" s="190"/>
      <c r="C28" s="491" t="s">
        <v>281</v>
      </c>
      <c r="D28" s="453"/>
      <c r="E28" s="453"/>
      <c r="F28" s="453"/>
      <c r="G28" s="453"/>
      <c r="H28" s="453"/>
      <c r="I28" s="453"/>
      <c r="J28" s="454"/>
      <c r="K28" s="95"/>
    </row>
    <row r="29" spans="2:11" x14ac:dyDescent="0.25">
      <c r="B29" s="191">
        <v>2</v>
      </c>
      <c r="C29" s="487" t="s">
        <v>284</v>
      </c>
      <c r="D29" s="488"/>
      <c r="E29" s="488"/>
      <c r="F29" s="488"/>
      <c r="G29" s="488"/>
      <c r="H29" s="488"/>
      <c r="I29" s="488"/>
      <c r="J29" s="489"/>
      <c r="K29" s="95"/>
    </row>
    <row r="30" spans="2:11" x14ac:dyDescent="0.25">
      <c r="B30" s="190"/>
      <c r="C30" s="490" t="s">
        <v>313</v>
      </c>
      <c r="D30" s="424"/>
      <c r="E30" s="424"/>
      <c r="F30" s="424"/>
      <c r="G30" s="424"/>
      <c r="H30" s="424"/>
      <c r="I30" s="424"/>
      <c r="J30" s="444"/>
      <c r="K30" s="95"/>
    </row>
    <row r="31" spans="2:11" x14ac:dyDescent="0.25">
      <c r="B31" s="190"/>
      <c r="C31" s="490" t="s">
        <v>282</v>
      </c>
      <c r="D31" s="424"/>
      <c r="E31" s="424"/>
      <c r="F31" s="424"/>
      <c r="G31" s="424"/>
      <c r="H31" s="424"/>
      <c r="I31" s="424"/>
      <c r="J31" s="444"/>
      <c r="K31" s="95"/>
    </row>
    <row r="32" spans="2:11" x14ac:dyDescent="0.25">
      <c r="B32" s="190"/>
      <c r="C32" s="490" t="s">
        <v>283</v>
      </c>
      <c r="D32" s="424"/>
      <c r="E32" s="424"/>
      <c r="F32" s="424"/>
      <c r="G32" s="424"/>
      <c r="H32" s="424"/>
      <c r="I32" s="424"/>
      <c r="J32" s="444"/>
      <c r="K32" s="95"/>
    </row>
    <row r="33" spans="2:17" x14ac:dyDescent="0.25">
      <c r="B33" s="191">
        <v>3</v>
      </c>
      <c r="C33" s="487" t="s">
        <v>286</v>
      </c>
      <c r="D33" s="488"/>
      <c r="E33" s="488"/>
      <c r="F33" s="488"/>
      <c r="G33" s="488"/>
      <c r="H33" s="488"/>
      <c r="I33" s="488"/>
      <c r="J33" s="489"/>
      <c r="K33" s="95"/>
    </row>
    <row r="34" spans="2:17" ht="32.65" customHeight="1" thickBot="1" x14ac:dyDescent="0.3">
      <c r="B34" s="192"/>
      <c r="C34" s="483" t="s">
        <v>287</v>
      </c>
      <c r="D34" s="447"/>
      <c r="E34" s="447"/>
      <c r="F34" s="447"/>
      <c r="G34" s="447"/>
      <c r="H34" s="447"/>
      <c r="I34" s="447"/>
      <c r="J34" s="448"/>
      <c r="K34" s="95"/>
      <c r="L34" s="180"/>
      <c r="M34" s="180"/>
      <c r="N34" s="180"/>
      <c r="O34" s="180"/>
      <c r="P34" s="180"/>
      <c r="Q34" s="180"/>
    </row>
    <row r="35" spans="2:17" ht="15.75" thickBot="1" x14ac:dyDescent="0.3"/>
    <row r="36" spans="2:17" ht="15.75" thickBot="1" x14ac:dyDescent="0.3">
      <c r="B36" s="202" t="s">
        <v>159</v>
      </c>
      <c r="C36" s="477" t="s">
        <v>289</v>
      </c>
      <c r="D36" s="478"/>
      <c r="E36" s="478"/>
      <c r="F36" s="478"/>
      <c r="G36" s="478"/>
      <c r="H36" s="478"/>
      <c r="I36" s="478"/>
      <c r="J36" s="479"/>
    </row>
    <row r="37" spans="2:17" ht="24.4" customHeight="1" x14ac:dyDescent="0.25">
      <c r="B37" s="194">
        <v>1</v>
      </c>
      <c r="C37" s="480" t="s">
        <v>292</v>
      </c>
      <c r="D37" s="481"/>
      <c r="E37" s="481"/>
      <c r="F37" s="481"/>
      <c r="G37" s="481"/>
      <c r="H37" s="481"/>
      <c r="I37" s="481"/>
      <c r="J37" s="482"/>
    </row>
    <row r="38" spans="2:17" ht="14.65" customHeight="1" x14ac:dyDescent="0.25">
      <c r="B38" s="186">
        <v>2</v>
      </c>
      <c r="C38" s="437" t="s">
        <v>320</v>
      </c>
      <c r="D38" s="438"/>
      <c r="E38" s="438"/>
      <c r="F38" s="438"/>
      <c r="G38" s="438"/>
      <c r="H38" s="438"/>
      <c r="I38" s="438"/>
      <c r="J38" s="439"/>
    </row>
    <row r="39" spans="2:17" x14ac:dyDescent="0.25">
      <c r="B39" s="195">
        <v>3</v>
      </c>
      <c r="C39" s="423" t="s">
        <v>290</v>
      </c>
      <c r="D39" s="424"/>
      <c r="E39" s="424"/>
      <c r="F39" s="424"/>
      <c r="G39" s="424"/>
      <c r="H39" s="424"/>
      <c r="I39" s="424"/>
      <c r="J39" s="444"/>
    </row>
    <row r="40" spans="2:17" x14ac:dyDescent="0.25">
      <c r="B40" s="196"/>
      <c r="C40" s="445"/>
      <c r="D40" s="438"/>
      <c r="E40" s="438"/>
      <c r="F40" s="438"/>
      <c r="G40" s="438"/>
      <c r="H40" s="438"/>
      <c r="I40" s="438"/>
      <c r="J40" s="439"/>
    </row>
    <row r="41" spans="2:17" x14ac:dyDescent="0.25">
      <c r="B41" s="195">
        <v>4</v>
      </c>
      <c r="C41" s="423" t="s">
        <v>291</v>
      </c>
      <c r="D41" s="424"/>
      <c r="E41" s="424"/>
      <c r="F41" s="424"/>
      <c r="G41" s="424"/>
      <c r="H41" s="424"/>
      <c r="I41" s="424"/>
      <c r="J41" s="444"/>
    </row>
    <row r="42" spans="2:17" x14ac:dyDescent="0.25">
      <c r="B42" s="196"/>
      <c r="C42" s="445"/>
      <c r="D42" s="438"/>
      <c r="E42" s="438"/>
      <c r="F42" s="438"/>
      <c r="G42" s="438"/>
      <c r="H42" s="438"/>
      <c r="I42" s="438"/>
      <c r="J42" s="439"/>
    </row>
    <row r="43" spans="2:17" x14ac:dyDescent="0.25">
      <c r="B43" s="195">
        <v>5</v>
      </c>
      <c r="C43" s="423" t="s">
        <v>293</v>
      </c>
      <c r="D43" s="424"/>
      <c r="E43" s="424"/>
      <c r="F43" s="424"/>
      <c r="G43" s="424"/>
      <c r="H43" s="424"/>
      <c r="I43" s="424"/>
      <c r="J43" s="444"/>
    </row>
    <row r="44" spans="2:17" ht="15.75" thickBot="1" x14ac:dyDescent="0.3">
      <c r="B44" s="197"/>
      <c r="C44" s="446"/>
      <c r="D44" s="447"/>
      <c r="E44" s="447"/>
      <c r="F44" s="447"/>
      <c r="G44" s="447"/>
      <c r="H44" s="447"/>
      <c r="I44" s="447"/>
      <c r="J44" s="448"/>
    </row>
    <row r="45" spans="2:17" x14ac:dyDescent="0.25">
      <c r="B45" s="181"/>
      <c r="C45" s="95"/>
      <c r="D45" s="95"/>
      <c r="E45" s="95"/>
      <c r="F45" s="95"/>
      <c r="G45" s="95"/>
      <c r="H45" s="95"/>
      <c r="I45" s="95"/>
      <c r="J45" s="95"/>
    </row>
    <row r="46" spans="2:17" ht="15.75" thickBot="1" x14ac:dyDescent="0.3">
      <c r="B46" s="95"/>
      <c r="C46" s="95"/>
      <c r="D46" s="95"/>
      <c r="E46" s="95"/>
      <c r="F46" s="95"/>
      <c r="G46" s="95"/>
      <c r="H46" s="95"/>
      <c r="I46" s="95"/>
      <c r="J46" s="95"/>
    </row>
    <row r="47" spans="2:17" ht="15.75" thickBot="1" x14ac:dyDescent="0.3">
      <c r="B47" s="206" t="s">
        <v>160</v>
      </c>
      <c r="C47" s="418" t="s">
        <v>295</v>
      </c>
      <c r="D47" s="419"/>
      <c r="E47" s="419"/>
      <c r="F47" s="419"/>
      <c r="G47" s="419"/>
      <c r="H47" s="419"/>
      <c r="I47" s="419"/>
      <c r="J47" s="420"/>
    </row>
    <row r="48" spans="2:17" ht="39.4" customHeight="1" thickBot="1" x14ac:dyDescent="0.3">
      <c r="B48" s="200">
        <v>1</v>
      </c>
      <c r="C48" s="449" t="s">
        <v>502</v>
      </c>
      <c r="D48" s="450"/>
      <c r="E48" s="450"/>
      <c r="F48" s="450"/>
      <c r="G48" s="450"/>
      <c r="H48" s="450"/>
      <c r="I48" s="450"/>
      <c r="J48" s="451"/>
    </row>
    <row r="49" spans="2:19" ht="15.75" thickBot="1" x14ac:dyDescent="0.3">
      <c r="B49" s="95"/>
      <c r="C49" s="95"/>
      <c r="D49" s="95"/>
      <c r="E49" s="95"/>
      <c r="F49" s="95"/>
      <c r="G49" s="95"/>
      <c r="H49" s="95"/>
      <c r="I49" s="95"/>
      <c r="J49" s="95"/>
    </row>
    <row r="50" spans="2:19" ht="15.75" thickBot="1" x14ac:dyDescent="0.3">
      <c r="B50" s="206" t="s">
        <v>162</v>
      </c>
      <c r="C50" s="418" t="s">
        <v>297</v>
      </c>
      <c r="D50" s="419"/>
      <c r="E50" s="419"/>
      <c r="F50" s="419"/>
      <c r="G50" s="419"/>
      <c r="H50" s="419"/>
      <c r="I50" s="419"/>
      <c r="J50" s="420"/>
    </row>
    <row r="51" spans="2:19" x14ac:dyDescent="0.25">
      <c r="B51" s="185">
        <v>1</v>
      </c>
      <c r="C51" s="440" t="s">
        <v>296</v>
      </c>
      <c r="D51" s="441"/>
      <c r="E51" s="440" t="s">
        <v>298</v>
      </c>
      <c r="F51" s="441"/>
      <c r="G51" s="441"/>
      <c r="H51" s="441"/>
      <c r="I51" s="441"/>
      <c r="J51" s="442"/>
    </row>
    <row r="52" spans="2:19" ht="25.9" customHeight="1" x14ac:dyDescent="0.25">
      <c r="B52" s="186">
        <v>2</v>
      </c>
      <c r="C52" s="423" t="s">
        <v>167</v>
      </c>
      <c r="D52" s="424"/>
      <c r="E52" s="437" t="s">
        <v>301</v>
      </c>
      <c r="F52" s="438"/>
      <c r="G52" s="438"/>
      <c r="H52" s="438"/>
      <c r="I52" s="438"/>
      <c r="J52" s="439"/>
    </row>
    <row r="53" spans="2:19" ht="15.75" thickBot="1" x14ac:dyDescent="0.3">
      <c r="B53" s="187">
        <v>3</v>
      </c>
      <c r="C53" s="199" t="s">
        <v>299</v>
      </c>
      <c r="D53" s="199"/>
      <c r="E53" s="430" t="s">
        <v>300</v>
      </c>
      <c r="F53" s="434"/>
      <c r="G53" s="434"/>
      <c r="H53" s="434"/>
      <c r="I53" s="434"/>
      <c r="J53" s="443"/>
    </row>
    <row r="54" spans="2:19" ht="15.75" thickBot="1" x14ac:dyDescent="0.3">
      <c r="B54" s="95"/>
      <c r="C54" s="95"/>
      <c r="D54" s="95"/>
      <c r="E54" s="95"/>
      <c r="F54" s="95"/>
      <c r="G54" s="95"/>
      <c r="H54" s="95"/>
      <c r="I54" s="95"/>
      <c r="J54" s="95"/>
    </row>
    <row r="55" spans="2:19" ht="37.15" customHeight="1" thickBot="1" x14ac:dyDescent="0.3">
      <c r="B55" s="205" t="s">
        <v>163</v>
      </c>
      <c r="C55" s="431" t="s">
        <v>310</v>
      </c>
      <c r="D55" s="432"/>
      <c r="E55" s="432"/>
      <c r="F55" s="432"/>
      <c r="G55" s="432"/>
      <c r="H55" s="432"/>
      <c r="I55" s="432"/>
      <c r="J55" s="433"/>
    </row>
    <row r="56" spans="2:19" ht="14.65" customHeight="1" x14ac:dyDescent="0.25">
      <c r="B56" s="194">
        <v>1</v>
      </c>
      <c r="C56" s="456" t="s">
        <v>305</v>
      </c>
      <c r="D56" s="457"/>
      <c r="E56" s="458"/>
      <c r="F56" s="455" t="s">
        <v>166</v>
      </c>
      <c r="G56" s="440"/>
      <c r="H56" s="440"/>
      <c r="I56" s="207" t="s">
        <v>304</v>
      </c>
      <c r="J56" s="210">
        <v>0.5</v>
      </c>
      <c r="O56" s="102"/>
      <c r="P56" s="102"/>
      <c r="Q56" s="102"/>
      <c r="R56" s="102"/>
      <c r="S56" s="102"/>
    </row>
    <row r="57" spans="2:19" ht="15" customHeight="1" thickBot="1" x14ac:dyDescent="0.3">
      <c r="B57" s="197"/>
      <c r="C57" s="428" t="s">
        <v>306</v>
      </c>
      <c r="D57" s="428"/>
      <c r="E57" s="428"/>
      <c r="F57" s="429" t="s">
        <v>303</v>
      </c>
      <c r="G57" s="430"/>
      <c r="H57" s="430"/>
      <c r="I57" s="208" t="s">
        <v>304</v>
      </c>
      <c r="J57" s="209">
        <v>0.1</v>
      </c>
      <c r="O57" s="102"/>
      <c r="P57" s="102"/>
      <c r="Q57" s="102"/>
      <c r="R57" s="102"/>
      <c r="S57" s="102"/>
    </row>
    <row r="58" spans="2:19" ht="15" customHeight="1" thickBot="1" x14ac:dyDescent="0.3">
      <c r="B58" s="181"/>
      <c r="C58" s="95"/>
      <c r="D58" s="95"/>
      <c r="E58" s="95"/>
      <c r="F58" s="95"/>
      <c r="G58" s="95"/>
      <c r="H58" s="95"/>
      <c r="I58" s="181"/>
      <c r="J58" s="211"/>
      <c r="O58" s="102"/>
      <c r="P58" s="102"/>
      <c r="Q58" s="102"/>
      <c r="R58" s="102"/>
      <c r="S58" s="102"/>
    </row>
    <row r="59" spans="2:19" ht="50.65" customHeight="1" thickBot="1" x14ac:dyDescent="0.3">
      <c r="B59" s="205" t="s">
        <v>153</v>
      </c>
      <c r="C59" s="431" t="s">
        <v>497</v>
      </c>
      <c r="D59" s="432"/>
      <c r="E59" s="432"/>
      <c r="F59" s="432"/>
      <c r="G59" s="432"/>
      <c r="H59" s="432"/>
      <c r="I59" s="432"/>
      <c r="J59" s="433"/>
    </row>
    <row r="60" spans="2:19" x14ac:dyDescent="0.25">
      <c r="B60" s="194">
        <v>1</v>
      </c>
      <c r="C60" s="457" t="s">
        <v>305</v>
      </c>
      <c r="D60" s="457"/>
      <c r="E60" s="458"/>
      <c r="F60" s="455" t="s">
        <v>166</v>
      </c>
      <c r="G60" s="440"/>
      <c r="H60" s="440"/>
      <c r="I60" s="207" t="s">
        <v>304</v>
      </c>
      <c r="J60" s="210">
        <v>0.1</v>
      </c>
    </row>
    <row r="61" spans="2:19" ht="15.75" thickBot="1" x14ac:dyDescent="0.3">
      <c r="B61" s="197"/>
      <c r="C61" s="459" t="s">
        <v>306</v>
      </c>
      <c r="D61" s="428"/>
      <c r="E61" s="428"/>
      <c r="F61" s="429" t="s">
        <v>303</v>
      </c>
      <c r="G61" s="430"/>
      <c r="H61" s="430"/>
      <c r="I61" s="208" t="s">
        <v>304</v>
      </c>
      <c r="J61" s="209">
        <v>0.1</v>
      </c>
    </row>
    <row r="62" spans="2:19" x14ac:dyDescent="0.25">
      <c r="B62" s="222">
        <v>2</v>
      </c>
      <c r="C62" s="460" t="s">
        <v>326</v>
      </c>
      <c r="D62" s="461"/>
      <c r="E62" s="461"/>
      <c r="F62" s="461"/>
      <c r="G62" s="461"/>
      <c r="H62" s="461"/>
      <c r="I62" s="461"/>
      <c r="J62" s="462"/>
    </row>
    <row r="63" spans="2:19" x14ac:dyDescent="0.25">
      <c r="B63" s="222" t="s">
        <v>333</v>
      </c>
      <c r="C63" s="468" t="s">
        <v>323</v>
      </c>
      <c r="D63" s="469"/>
      <c r="E63" s="469"/>
      <c r="F63" s="469"/>
      <c r="G63" s="469"/>
      <c r="H63" s="469"/>
      <c r="I63" s="421" t="s">
        <v>329</v>
      </c>
      <c r="J63" s="422"/>
    </row>
    <row r="64" spans="2:19" x14ac:dyDescent="0.25">
      <c r="B64" s="186" t="s">
        <v>334</v>
      </c>
      <c r="C64" s="423" t="s">
        <v>324</v>
      </c>
      <c r="D64" s="424"/>
      <c r="E64" s="424"/>
      <c r="F64" s="424"/>
      <c r="G64" s="424"/>
      <c r="H64" s="424"/>
      <c r="I64" s="466" t="s">
        <v>327</v>
      </c>
      <c r="J64" s="467"/>
    </row>
    <row r="65" spans="2:10" ht="25.15" customHeight="1" thickBot="1" x14ac:dyDescent="0.3">
      <c r="B65" s="187" t="s">
        <v>335</v>
      </c>
      <c r="C65" s="430" t="s">
        <v>325</v>
      </c>
      <c r="D65" s="434"/>
      <c r="E65" s="434"/>
      <c r="F65" s="434"/>
      <c r="G65" s="434"/>
      <c r="H65" s="434"/>
      <c r="I65" s="470" t="s">
        <v>328</v>
      </c>
      <c r="J65" s="471"/>
    </row>
    <row r="66" spans="2:10" ht="15.75" thickBot="1" x14ac:dyDescent="0.3">
      <c r="B66" s="181"/>
      <c r="C66" s="95"/>
      <c r="D66" s="95"/>
      <c r="E66" s="95"/>
      <c r="F66" s="95"/>
      <c r="G66" s="95"/>
      <c r="H66" s="95"/>
      <c r="I66" s="181"/>
      <c r="J66" s="211"/>
    </row>
    <row r="67" spans="2:10" ht="51" customHeight="1" thickBot="1" x14ac:dyDescent="0.3">
      <c r="B67" s="205" t="s">
        <v>496</v>
      </c>
      <c r="C67" s="431" t="s">
        <v>312</v>
      </c>
      <c r="D67" s="432"/>
      <c r="E67" s="432"/>
      <c r="F67" s="432"/>
      <c r="G67" s="432"/>
      <c r="H67" s="432"/>
      <c r="I67" s="432"/>
      <c r="J67" s="433"/>
    </row>
    <row r="68" spans="2:10" x14ac:dyDescent="0.25">
      <c r="B68" s="194">
        <v>1</v>
      </c>
      <c r="C68" s="456" t="s">
        <v>308</v>
      </c>
      <c r="D68" s="457"/>
      <c r="E68" s="458"/>
      <c r="F68" s="455" t="s">
        <v>307</v>
      </c>
      <c r="G68" s="440"/>
      <c r="H68" s="440"/>
      <c r="I68" s="207" t="s">
        <v>304</v>
      </c>
      <c r="J68" s="210">
        <v>0.1</v>
      </c>
    </row>
    <row r="69" spans="2:10" ht="15.75" thickBot="1" x14ac:dyDescent="0.3">
      <c r="B69" s="197"/>
      <c r="C69" s="428" t="s">
        <v>309</v>
      </c>
      <c r="D69" s="428"/>
      <c r="E69" s="428"/>
      <c r="F69" s="429" t="s">
        <v>218</v>
      </c>
      <c r="G69" s="430"/>
      <c r="H69" s="430"/>
      <c r="I69" s="208" t="s">
        <v>304</v>
      </c>
      <c r="J69" s="209">
        <v>0.1</v>
      </c>
    </row>
    <row r="70" spans="2:10" x14ac:dyDescent="0.25">
      <c r="B70" s="222">
        <v>2</v>
      </c>
      <c r="C70" s="425" t="s">
        <v>326</v>
      </c>
      <c r="D70" s="426"/>
      <c r="E70" s="426"/>
      <c r="F70" s="426"/>
      <c r="G70" s="426"/>
      <c r="H70" s="426"/>
      <c r="I70" s="426"/>
      <c r="J70" s="427"/>
    </row>
    <row r="71" spans="2:10" x14ac:dyDescent="0.25">
      <c r="B71" s="222" t="s">
        <v>333</v>
      </c>
      <c r="C71" s="468" t="s">
        <v>323</v>
      </c>
      <c r="D71" s="469"/>
      <c r="E71" s="469"/>
      <c r="F71" s="469"/>
      <c r="G71" s="469"/>
      <c r="H71" s="469"/>
      <c r="I71" s="421" t="s">
        <v>329</v>
      </c>
      <c r="J71" s="422"/>
    </row>
    <row r="72" spans="2:10" x14ac:dyDescent="0.25">
      <c r="B72" s="186" t="s">
        <v>334</v>
      </c>
      <c r="C72" s="423" t="s">
        <v>331</v>
      </c>
      <c r="D72" s="424"/>
      <c r="E72" s="424"/>
      <c r="F72" s="424"/>
      <c r="G72" s="424"/>
      <c r="H72" s="424"/>
      <c r="I72" s="466" t="s">
        <v>327</v>
      </c>
      <c r="J72" s="467"/>
    </row>
    <row r="73" spans="2:10" ht="15" customHeight="1" thickBot="1" x14ac:dyDescent="0.3">
      <c r="B73" s="187" t="s">
        <v>335</v>
      </c>
      <c r="C73" s="430" t="s">
        <v>332</v>
      </c>
      <c r="D73" s="434"/>
      <c r="E73" s="434"/>
      <c r="F73" s="434"/>
      <c r="G73" s="434"/>
      <c r="H73" s="434"/>
      <c r="I73" s="435" t="s">
        <v>330</v>
      </c>
      <c r="J73" s="436"/>
    </row>
    <row r="74" spans="2:10" ht="15.75" thickBot="1" x14ac:dyDescent="0.3">
      <c r="B74" s="181"/>
      <c r="C74" s="95"/>
      <c r="D74" s="95"/>
      <c r="E74" s="95"/>
      <c r="F74" s="95"/>
      <c r="G74" s="95"/>
      <c r="H74" s="95"/>
      <c r="I74" s="181"/>
      <c r="J74" s="211"/>
    </row>
    <row r="75" spans="2:10" ht="15.75" thickBot="1" x14ac:dyDescent="0.3">
      <c r="B75" s="205" t="s">
        <v>164</v>
      </c>
      <c r="C75" s="431" t="s">
        <v>321</v>
      </c>
      <c r="D75" s="432"/>
      <c r="E75" s="432"/>
      <c r="F75" s="432"/>
      <c r="G75" s="432"/>
      <c r="H75" s="432"/>
      <c r="I75" s="432"/>
      <c r="J75" s="433"/>
    </row>
    <row r="76" spans="2:10" x14ac:dyDescent="0.25">
      <c r="B76" s="185">
        <v>1</v>
      </c>
      <c r="C76" s="440" t="s">
        <v>315</v>
      </c>
      <c r="D76" s="440"/>
      <c r="E76" s="440"/>
      <c r="F76" s="441"/>
      <c r="G76" s="441"/>
      <c r="H76" s="441"/>
      <c r="I76" s="207" t="s">
        <v>314</v>
      </c>
      <c r="J76" s="210">
        <v>0.3</v>
      </c>
    </row>
    <row r="77" spans="2:10" ht="15.75" thickBot="1" x14ac:dyDescent="0.3">
      <c r="B77" s="187">
        <v>2</v>
      </c>
      <c r="C77" s="430" t="s">
        <v>316</v>
      </c>
      <c r="D77" s="430"/>
      <c r="E77" s="430"/>
      <c r="F77" s="434"/>
      <c r="G77" s="434"/>
      <c r="H77" s="434"/>
      <c r="I77" s="208" t="s">
        <v>314</v>
      </c>
      <c r="J77" s="214" t="s">
        <v>317</v>
      </c>
    </row>
    <row r="78" spans="2:10" ht="15.75" thickBot="1" x14ac:dyDescent="0.3">
      <c r="B78" s="181"/>
      <c r="C78" s="95"/>
      <c r="D78" s="95"/>
      <c r="E78" s="95"/>
      <c r="F78" s="95"/>
      <c r="G78" s="95"/>
      <c r="H78" s="95"/>
      <c r="I78" s="181"/>
      <c r="J78" s="211"/>
    </row>
    <row r="79" spans="2:10" ht="15.75" thickBot="1" x14ac:dyDescent="0.3">
      <c r="B79" s="206" t="s">
        <v>165</v>
      </c>
      <c r="C79" s="418" t="s">
        <v>294</v>
      </c>
      <c r="D79" s="419"/>
      <c r="E79" s="419"/>
      <c r="F79" s="419"/>
      <c r="G79" s="419"/>
      <c r="H79" s="419"/>
      <c r="I79" s="419"/>
      <c r="J79" s="420"/>
    </row>
    <row r="80" spans="2:10" x14ac:dyDescent="0.25">
      <c r="B80" s="185">
        <v>1</v>
      </c>
      <c r="C80" s="463" t="s">
        <v>485</v>
      </c>
      <c r="D80" s="464"/>
      <c r="E80" s="464"/>
      <c r="F80" s="464"/>
      <c r="G80" s="464"/>
      <c r="H80" s="464"/>
      <c r="I80" s="464"/>
      <c r="J80" s="465"/>
    </row>
    <row r="81" spans="2:10" ht="25.15" customHeight="1" x14ac:dyDescent="0.25">
      <c r="B81" s="222">
        <v>2</v>
      </c>
      <c r="C81" s="452" t="s">
        <v>311</v>
      </c>
      <c r="D81" s="453"/>
      <c r="E81" s="453"/>
      <c r="F81" s="453"/>
      <c r="G81" s="453"/>
      <c r="H81" s="453"/>
      <c r="I81" s="453"/>
      <c r="J81" s="454"/>
    </row>
    <row r="87" spans="2:10" ht="40.5" customHeight="1" x14ac:dyDescent="0.25"/>
    <row r="88" spans="2:10" ht="39.4" customHeight="1" x14ac:dyDescent="0.25"/>
    <row r="89" spans="2:10" x14ac:dyDescent="0.25">
      <c r="B89" s="95"/>
      <c r="C89" s="95"/>
      <c r="D89" s="95"/>
      <c r="E89" s="95"/>
      <c r="F89" s="95"/>
      <c r="G89" s="95"/>
      <c r="H89" s="95"/>
      <c r="I89" s="95"/>
      <c r="J89" s="95"/>
    </row>
    <row r="90" spans="2:10" x14ac:dyDescent="0.25">
      <c r="B90" s="95"/>
      <c r="C90" s="95"/>
      <c r="D90" s="95"/>
      <c r="E90" s="95"/>
      <c r="F90" s="95"/>
      <c r="G90" s="95"/>
      <c r="H90" s="95"/>
      <c r="I90" s="95"/>
      <c r="J90" s="95"/>
    </row>
  </sheetData>
  <mergeCells count="80">
    <mergeCell ref="C3:J3"/>
    <mergeCell ref="C10:J10"/>
    <mergeCell ref="C12:J12"/>
    <mergeCell ref="C13:J13"/>
    <mergeCell ref="C14:J14"/>
    <mergeCell ref="C4:J4"/>
    <mergeCell ref="C5:J5"/>
    <mergeCell ref="C6:J6"/>
    <mergeCell ref="C7:J7"/>
    <mergeCell ref="C8:J8"/>
    <mergeCell ref="C11:J11"/>
    <mergeCell ref="C21:J21"/>
    <mergeCell ref="C22:J22"/>
    <mergeCell ref="C23:J23"/>
    <mergeCell ref="C36:J36"/>
    <mergeCell ref="C40:J40"/>
    <mergeCell ref="C37:J37"/>
    <mergeCell ref="C39:J39"/>
    <mergeCell ref="C34:J34"/>
    <mergeCell ref="C26:J26"/>
    <mergeCell ref="C27:J27"/>
    <mergeCell ref="C29:J29"/>
    <mergeCell ref="C30:J30"/>
    <mergeCell ref="C31:J31"/>
    <mergeCell ref="C32:J32"/>
    <mergeCell ref="C33:J33"/>
    <mergeCell ref="C28:J28"/>
    <mergeCell ref="C15:J15"/>
    <mergeCell ref="C17:J17"/>
    <mergeCell ref="C18:J18"/>
    <mergeCell ref="C19:J19"/>
    <mergeCell ref="C20:J20"/>
    <mergeCell ref="C67:J67"/>
    <mergeCell ref="C55:J55"/>
    <mergeCell ref="I72:J72"/>
    <mergeCell ref="I63:J63"/>
    <mergeCell ref="C63:H63"/>
    <mergeCell ref="C64:H64"/>
    <mergeCell ref="I64:J64"/>
    <mergeCell ref="C65:H65"/>
    <mergeCell ref="I65:J65"/>
    <mergeCell ref="C71:H71"/>
    <mergeCell ref="C81:J81"/>
    <mergeCell ref="C59:J59"/>
    <mergeCell ref="F56:H56"/>
    <mergeCell ref="F57:H57"/>
    <mergeCell ref="C56:E56"/>
    <mergeCell ref="C57:E57"/>
    <mergeCell ref="C60:E60"/>
    <mergeCell ref="C76:H76"/>
    <mergeCell ref="C77:H77"/>
    <mergeCell ref="F68:H68"/>
    <mergeCell ref="F60:H60"/>
    <mergeCell ref="C61:E61"/>
    <mergeCell ref="F61:H61"/>
    <mergeCell ref="C68:E68"/>
    <mergeCell ref="C62:J62"/>
    <mergeCell ref="C80:J80"/>
    <mergeCell ref="C38:J38"/>
    <mergeCell ref="C50:J50"/>
    <mergeCell ref="E51:J51"/>
    <mergeCell ref="E52:J52"/>
    <mergeCell ref="E53:J53"/>
    <mergeCell ref="C52:D52"/>
    <mergeCell ref="C51:D51"/>
    <mergeCell ref="C41:J41"/>
    <mergeCell ref="C42:J42"/>
    <mergeCell ref="C44:J44"/>
    <mergeCell ref="C43:J43"/>
    <mergeCell ref="C47:J47"/>
    <mergeCell ref="C48:J48"/>
    <mergeCell ref="C79:J79"/>
    <mergeCell ref="I71:J71"/>
    <mergeCell ref="C72:H72"/>
    <mergeCell ref="C70:J70"/>
    <mergeCell ref="C69:E69"/>
    <mergeCell ref="F69:H69"/>
    <mergeCell ref="C75:J75"/>
    <mergeCell ref="C73:H73"/>
    <mergeCell ref="I73:J73"/>
  </mergeCells>
  <conditionalFormatting sqref="C18:J23">
    <cfRule type="containsBlanks" dxfId="79" priority="7">
      <formula>LEN(TRIM(C18))=0</formula>
    </cfRule>
  </conditionalFormatting>
  <conditionalFormatting sqref="C40:J40">
    <cfRule type="containsBlanks" dxfId="78" priority="6">
      <formula>LEN(TRIM(C40))=0</formula>
    </cfRule>
  </conditionalFormatting>
  <conditionalFormatting sqref="C42:J42">
    <cfRule type="containsBlanks" dxfId="77" priority="5">
      <formula>LEN(TRIM(C42))=0</formula>
    </cfRule>
  </conditionalFormatting>
  <conditionalFormatting sqref="C44:J44">
    <cfRule type="containsBlanks" dxfId="76" priority="4">
      <formula>LEN(TRIM(C44))=0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M50"/>
  <sheetViews>
    <sheetView zoomScale="150" zoomScaleNormal="150" workbookViewId="0">
      <selection activeCell="P32" sqref="P32"/>
    </sheetView>
  </sheetViews>
  <sheetFormatPr defaultRowHeight="15" x14ac:dyDescent="0.25"/>
  <cols>
    <col min="1" max="1" width="4.7109375" customWidth="1"/>
    <col min="2" max="2" width="4.28515625" customWidth="1"/>
    <col min="3" max="3" width="4.42578125" customWidth="1"/>
    <col min="10" max="10" width="10.28515625" customWidth="1"/>
  </cols>
  <sheetData>
    <row r="4" spans="3:13" x14ac:dyDescent="0.25">
      <c r="C4" s="1" t="s">
        <v>11</v>
      </c>
      <c r="D4" s="2"/>
    </row>
    <row r="5" spans="3:13" ht="5.65" customHeight="1" x14ac:dyDescent="0.25"/>
    <row r="6" spans="3:13" x14ac:dyDescent="0.25">
      <c r="C6" s="510"/>
      <c r="D6" s="510"/>
      <c r="E6" s="510"/>
      <c r="F6" s="510"/>
      <c r="G6" s="510"/>
      <c r="H6" s="510"/>
      <c r="I6" s="510"/>
      <c r="J6" s="510"/>
    </row>
    <row r="7" spans="3:13" x14ac:dyDescent="0.25">
      <c r="C7" s="510"/>
      <c r="D7" s="510"/>
      <c r="E7" s="510"/>
      <c r="F7" s="510"/>
      <c r="G7" s="510"/>
      <c r="H7" s="510"/>
      <c r="I7" s="510"/>
      <c r="J7" s="510"/>
    </row>
    <row r="8" spans="3:13" x14ac:dyDescent="0.25">
      <c r="C8" s="510"/>
      <c r="D8" s="510"/>
      <c r="E8" s="510"/>
      <c r="F8" s="510"/>
      <c r="G8" s="510"/>
      <c r="H8" s="510"/>
      <c r="I8" s="510"/>
      <c r="J8" s="510"/>
    </row>
    <row r="10" spans="3:13" ht="20.25" x14ac:dyDescent="0.3">
      <c r="C10" s="514" t="s">
        <v>370</v>
      </c>
      <c r="D10" s="514"/>
      <c r="E10" s="514"/>
      <c r="F10" s="514"/>
      <c r="G10" s="514"/>
      <c r="H10" s="514"/>
      <c r="I10" s="514"/>
      <c r="J10" s="514"/>
    </row>
    <row r="11" spans="3:13" x14ac:dyDescent="0.25">
      <c r="C11" s="4"/>
      <c r="D11" s="4"/>
      <c r="E11" s="4"/>
      <c r="F11" s="4"/>
      <c r="G11" s="4"/>
      <c r="H11" s="4"/>
      <c r="I11" s="4"/>
      <c r="J11" s="4"/>
    </row>
    <row r="12" spans="3:13" ht="20.25" x14ac:dyDescent="0.3">
      <c r="C12" s="514" t="s">
        <v>371</v>
      </c>
      <c r="D12" s="514"/>
      <c r="E12" s="514"/>
      <c r="F12" s="514"/>
      <c r="G12" s="514"/>
      <c r="H12" s="514"/>
      <c r="I12" s="514"/>
      <c r="J12" s="514"/>
    </row>
    <row r="13" spans="3:13" ht="9" customHeight="1" x14ac:dyDescent="0.25">
      <c r="C13" s="4"/>
      <c r="D13" s="4"/>
      <c r="E13" s="4"/>
      <c r="F13" s="4"/>
      <c r="G13" s="4"/>
      <c r="H13" s="4"/>
      <c r="I13" s="4"/>
      <c r="J13" s="4"/>
      <c r="M13" s="88"/>
    </row>
    <row r="14" spans="3:13" ht="18" x14ac:dyDescent="0.25">
      <c r="C14" s="513" t="s">
        <v>135</v>
      </c>
      <c r="D14" s="513"/>
      <c r="E14" s="513"/>
      <c r="F14" s="513"/>
      <c r="G14" s="513"/>
      <c r="H14" s="513"/>
      <c r="I14" s="513"/>
      <c r="J14" s="513"/>
    </row>
    <row r="15" spans="3:13" ht="8.1" customHeight="1" x14ac:dyDescent="0.25">
      <c r="C15" s="5"/>
      <c r="D15" s="5"/>
      <c r="E15" s="5"/>
      <c r="F15" s="5"/>
      <c r="G15" s="5"/>
      <c r="H15" s="5"/>
      <c r="I15" s="5"/>
      <c r="J15" s="5"/>
    </row>
    <row r="16" spans="3:13" x14ac:dyDescent="0.25">
      <c r="C16" s="1" t="s">
        <v>137</v>
      </c>
      <c r="D16" s="4"/>
      <c r="E16" s="506"/>
      <c r="F16" s="507"/>
      <c r="G16" s="507"/>
      <c r="H16" s="507"/>
      <c r="I16" s="507"/>
      <c r="J16" s="507"/>
      <c r="K16" s="507"/>
    </row>
    <row r="17" spans="2:11" ht="5.0999999999999996" customHeight="1" x14ac:dyDescent="0.25">
      <c r="C17" s="4"/>
      <c r="D17" s="4"/>
      <c r="E17" s="4"/>
      <c r="F17" s="4"/>
      <c r="G17" s="4"/>
      <c r="H17" s="4"/>
      <c r="I17" s="4"/>
      <c r="J17" s="4"/>
    </row>
    <row r="18" spans="2:11" x14ac:dyDescent="0.25">
      <c r="B18" s="510"/>
      <c r="C18" s="510"/>
      <c r="D18" s="510"/>
      <c r="E18" s="510"/>
      <c r="F18" s="510"/>
      <c r="G18" s="510"/>
      <c r="H18" s="510"/>
      <c r="I18" s="510"/>
      <c r="J18" s="510"/>
      <c r="K18" s="510"/>
    </row>
    <row r="19" spans="2:11" ht="4.5" customHeight="1" x14ac:dyDescent="0.25">
      <c r="C19" s="4"/>
      <c r="D19" s="4"/>
      <c r="E19" s="4"/>
      <c r="F19" s="4"/>
      <c r="G19" s="4"/>
      <c r="H19" s="4"/>
      <c r="I19" s="4"/>
      <c r="J19" s="4"/>
      <c r="K19" s="90"/>
    </row>
    <row r="20" spans="2:11" x14ac:dyDescent="0.25">
      <c r="C20" s="1" t="s">
        <v>136</v>
      </c>
      <c r="D20" s="4"/>
      <c r="E20" s="506"/>
      <c r="F20" s="507"/>
      <c r="G20" s="507"/>
      <c r="H20" s="507"/>
      <c r="I20" s="507"/>
      <c r="J20" s="507"/>
      <c r="K20" s="507"/>
    </row>
    <row r="21" spans="2:11" ht="5.65" customHeight="1" x14ac:dyDescent="0.25">
      <c r="C21" s="4"/>
      <c r="D21" s="3"/>
      <c r="E21" s="3"/>
      <c r="F21" s="3"/>
      <c r="G21" s="3"/>
      <c r="H21" s="4"/>
      <c r="I21" s="4"/>
      <c r="J21" s="4"/>
      <c r="K21" s="90"/>
    </row>
    <row r="22" spans="2:11" x14ac:dyDescent="0.25">
      <c r="B22" s="510"/>
      <c r="C22" s="510"/>
      <c r="D22" s="510"/>
      <c r="E22" s="510"/>
      <c r="F22" s="510"/>
      <c r="G22" s="510"/>
      <c r="H22" s="510"/>
      <c r="I22" s="510"/>
      <c r="J22" s="510"/>
      <c r="K22" s="510"/>
    </row>
    <row r="23" spans="2:11" ht="5.0999999999999996" customHeight="1" x14ac:dyDescent="0.25">
      <c r="C23" s="4"/>
      <c r="D23" s="4"/>
      <c r="E23" s="4"/>
      <c r="F23" s="4"/>
      <c r="G23" s="4"/>
      <c r="H23" s="4"/>
      <c r="I23" s="4"/>
      <c r="J23" s="4"/>
    </row>
    <row r="24" spans="2:11" x14ac:dyDescent="0.25">
      <c r="C24" s="512" t="s">
        <v>118</v>
      </c>
      <c r="D24" s="510"/>
      <c r="E24" s="506"/>
      <c r="F24" s="507"/>
      <c r="G24" s="507"/>
      <c r="H24" s="507"/>
      <c r="I24" s="507"/>
      <c r="J24" s="507"/>
      <c r="K24" s="507"/>
    </row>
    <row r="25" spans="2:11" ht="5.0999999999999996" customHeight="1" x14ac:dyDescent="0.25">
      <c r="C25" s="4"/>
      <c r="D25" s="4"/>
      <c r="E25" s="4"/>
      <c r="F25" s="4"/>
      <c r="G25" s="4"/>
      <c r="H25" s="4"/>
      <c r="I25" s="4"/>
      <c r="J25" s="4"/>
    </row>
    <row r="26" spans="2:11" x14ac:dyDescent="0.25">
      <c r="B26" s="510"/>
      <c r="C26" s="510"/>
      <c r="D26" s="510"/>
      <c r="E26" s="510"/>
      <c r="F26" s="510"/>
      <c r="G26" s="510"/>
      <c r="H26" s="510"/>
      <c r="I26" s="510"/>
      <c r="J26" s="510"/>
      <c r="K26" s="510"/>
    </row>
    <row r="27" spans="2:11" x14ac:dyDescent="0.25">
      <c r="C27" s="4"/>
      <c r="D27" s="4"/>
      <c r="E27" s="4"/>
      <c r="F27" s="4"/>
      <c r="G27" s="4"/>
      <c r="H27" s="4"/>
      <c r="I27" s="4"/>
      <c r="J27" s="4"/>
    </row>
    <row r="28" spans="2:11" x14ac:dyDescent="0.25">
      <c r="C28" s="4"/>
      <c r="D28" s="4"/>
      <c r="E28" s="4"/>
      <c r="F28" s="4"/>
      <c r="G28" s="4"/>
      <c r="H28" s="4"/>
      <c r="I28" s="4"/>
      <c r="J28" s="4"/>
    </row>
    <row r="29" spans="2:11" x14ac:dyDescent="0.25">
      <c r="C29" s="4"/>
      <c r="D29" s="4"/>
      <c r="E29" s="4"/>
      <c r="F29" s="4"/>
      <c r="G29" s="4"/>
      <c r="H29" s="4"/>
      <c r="I29" s="4"/>
      <c r="J29" s="4"/>
    </row>
    <row r="30" spans="2:11" x14ac:dyDescent="0.25">
      <c r="C30" s="512" t="s">
        <v>12</v>
      </c>
      <c r="D30" s="510"/>
      <c r="E30" s="510"/>
      <c r="F30" s="4"/>
      <c r="G30" s="4"/>
      <c r="H30" s="511" t="s">
        <v>13</v>
      </c>
      <c r="I30" s="509"/>
      <c r="J30" s="509"/>
    </row>
    <row r="31" spans="2:11" ht="6.6" customHeight="1" x14ac:dyDescent="0.25">
      <c r="C31" s="4"/>
      <c r="D31" s="4"/>
      <c r="E31" s="4"/>
      <c r="F31" s="4"/>
      <c r="G31" s="4"/>
      <c r="H31" s="4"/>
      <c r="I31" s="4"/>
      <c r="J31" s="4"/>
    </row>
    <row r="32" spans="2:11" x14ac:dyDescent="0.25">
      <c r="C32" s="6">
        <v>1</v>
      </c>
      <c r="D32" s="402"/>
      <c r="E32" s="510"/>
      <c r="F32" s="510"/>
      <c r="G32" s="510"/>
      <c r="H32" s="4"/>
      <c r="I32" s="4"/>
      <c r="J32" s="4"/>
    </row>
    <row r="33" spans="3:10" x14ac:dyDescent="0.25">
      <c r="C33" s="4"/>
      <c r="D33" s="3"/>
      <c r="E33" s="3"/>
      <c r="F33" s="3"/>
      <c r="G33" s="3"/>
      <c r="H33" s="4"/>
      <c r="I33" s="4"/>
      <c r="J33" s="4"/>
    </row>
    <row r="34" spans="3:10" x14ac:dyDescent="0.25">
      <c r="C34" s="4"/>
      <c r="D34" s="3"/>
      <c r="E34" s="3"/>
      <c r="F34" s="3"/>
      <c r="G34" s="3"/>
      <c r="H34" s="4"/>
      <c r="I34" s="4"/>
      <c r="J34" s="4"/>
    </row>
    <row r="35" spans="3:10" x14ac:dyDescent="0.25">
      <c r="C35" s="4"/>
      <c r="D35" s="3"/>
      <c r="E35" s="3"/>
      <c r="F35" s="3"/>
      <c r="G35" s="3"/>
      <c r="H35" s="4"/>
      <c r="I35" s="4"/>
      <c r="J35" s="4"/>
    </row>
    <row r="36" spans="3:10" ht="6" customHeight="1" x14ac:dyDescent="0.25"/>
    <row r="37" spans="3:10" x14ac:dyDescent="0.25">
      <c r="C37" s="6">
        <v>2</v>
      </c>
      <c r="D37" s="402"/>
      <c r="E37" s="510"/>
      <c r="F37" s="510"/>
      <c r="G37" s="510"/>
      <c r="H37" s="4"/>
      <c r="I37" s="4"/>
      <c r="J37" s="4"/>
    </row>
    <row r="38" spans="3:10" x14ac:dyDescent="0.25">
      <c r="C38" s="4"/>
      <c r="D38" s="3"/>
      <c r="E38" s="3"/>
      <c r="F38" s="3"/>
      <c r="G38" s="3"/>
      <c r="H38" s="4"/>
      <c r="I38" s="4"/>
      <c r="J38" s="4"/>
    </row>
    <row r="39" spans="3:10" x14ac:dyDescent="0.25">
      <c r="C39" s="4"/>
      <c r="D39" s="3"/>
      <c r="E39" s="3"/>
      <c r="F39" s="3"/>
      <c r="G39" s="3"/>
      <c r="H39" s="4"/>
      <c r="I39" s="4"/>
      <c r="J39" s="4"/>
    </row>
    <row r="40" spans="3:10" x14ac:dyDescent="0.25">
      <c r="C40" s="4"/>
      <c r="D40" s="3"/>
      <c r="E40" s="3"/>
      <c r="F40" s="3"/>
      <c r="G40" s="3"/>
      <c r="H40" s="4"/>
      <c r="I40" s="4"/>
      <c r="J40" s="4"/>
    </row>
    <row r="41" spans="3:10" ht="5.0999999999999996" customHeight="1" x14ac:dyDescent="0.25"/>
    <row r="42" spans="3:10" x14ac:dyDescent="0.25">
      <c r="C42" s="6">
        <v>3</v>
      </c>
      <c r="D42" s="402"/>
      <c r="E42" s="510"/>
      <c r="F42" s="510"/>
      <c r="G42" s="510"/>
      <c r="H42" s="4"/>
      <c r="I42" s="4"/>
      <c r="J42" s="4"/>
    </row>
    <row r="43" spans="3:10" x14ac:dyDescent="0.25">
      <c r="C43" s="4"/>
      <c r="D43" s="4"/>
      <c r="E43" s="4"/>
      <c r="F43" s="4"/>
      <c r="G43" s="4"/>
      <c r="H43" s="4"/>
      <c r="I43" s="4"/>
      <c r="J43" s="4"/>
    </row>
    <row r="44" spans="3:10" x14ac:dyDescent="0.25">
      <c r="C44" s="4"/>
      <c r="D44" s="4"/>
      <c r="E44" s="4"/>
      <c r="F44" s="4"/>
      <c r="G44" s="4"/>
      <c r="H44" s="4"/>
      <c r="I44" s="4"/>
      <c r="J44" s="4"/>
    </row>
    <row r="45" spans="3:10" x14ac:dyDescent="0.25">
      <c r="C45" s="4"/>
      <c r="D45" s="4"/>
      <c r="E45" s="4"/>
      <c r="F45" s="4"/>
      <c r="G45" s="4"/>
      <c r="H45" s="4"/>
      <c r="I45" s="4"/>
      <c r="J45" s="4"/>
    </row>
    <row r="48" spans="3:10" x14ac:dyDescent="0.25">
      <c r="C48" s="511" t="s">
        <v>119</v>
      </c>
      <c r="D48" s="509"/>
      <c r="E48" s="509"/>
      <c r="F48" s="509"/>
      <c r="H48" s="511" t="s">
        <v>120</v>
      </c>
      <c r="I48" s="511"/>
    </row>
    <row r="49" spans="4:10" ht="8.65" customHeight="1" x14ac:dyDescent="0.25"/>
    <row r="50" spans="4:10" x14ac:dyDescent="0.25">
      <c r="D50" s="509"/>
      <c r="E50" s="509"/>
      <c r="F50" s="509"/>
      <c r="H50" s="508"/>
      <c r="I50" s="509"/>
      <c r="J50" s="510"/>
    </row>
  </sheetData>
  <mergeCells count="22">
    <mergeCell ref="C14:J14"/>
    <mergeCell ref="C6:J6"/>
    <mergeCell ref="C7:J7"/>
    <mergeCell ref="C8:J8"/>
    <mergeCell ref="C12:J12"/>
    <mergeCell ref="C10:J10"/>
    <mergeCell ref="E16:K16"/>
    <mergeCell ref="E20:K20"/>
    <mergeCell ref="E24:K24"/>
    <mergeCell ref="H50:J50"/>
    <mergeCell ref="D50:F50"/>
    <mergeCell ref="C48:F48"/>
    <mergeCell ref="H48:I48"/>
    <mergeCell ref="B18:K18"/>
    <mergeCell ref="B22:K22"/>
    <mergeCell ref="B26:K26"/>
    <mergeCell ref="C24:D24"/>
    <mergeCell ref="C30:E30"/>
    <mergeCell ref="H30:J30"/>
    <mergeCell ref="D32:G32"/>
    <mergeCell ref="D37:G37"/>
    <mergeCell ref="D42:G42"/>
  </mergeCells>
  <conditionalFormatting sqref="D50:F50">
    <cfRule type="containsBlanks" dxfId="75" priority="1">
      <formula>LEN(TRIM(D50))=0</formula>
    </cfRule>
  </conditionalFormatting>
  <conditionalFormatting sqref="D32:G32">
    <cfRule type="containsBlanks" dxfId="74" priority="4">
      <formula>LEN(TRIM(D32))=0</formula>
    </cfRule>
  </conditionalFormatting>
  <conditionalFormatting sqref="D37:G37">
    <cfRule type="containsBlanks" dxfId="73" priority="3">
      <formula>LEN(TRIM(D37))=0</formula>
    </cfRule>
  </conditionalFormatting>
  <conditionalFormatting sqref="D42:G42">
    <cfRule type="containsBlanks" dxfId="72" priority="2">
      <formula>LEN(TRIM(D42))=0</formula>
    </cfRule>
  </conditionalFormatting>
  <conditionalFormatting sqref="E16">
    <cfRule type="containsBlanks" dxfId="71" priority="7">
      <formula>LEN(TRIM(E16))=0</formula>
    </cfRule>
  </conditionalFormatting>
  <conditionalFormatting sqref="E20">
    <cfRule type="containsBlanks" dxfId="70" priority="6">
      <formula>LEN(TRIM(E20))=0</formula>
    </cfRule>
  </conditionalFormatting>
  <conditionalFormatting sqref="E24">
    <cfRule type="containsBlanks" dxfId="69" priority="5">
      <formula>LEN(TRIM(E24))=0</formula>
    </cfRule>
  </conditionalFormatting>
  <conditionalFormatting sqref="H50">
    <cfRule type="containsBlanks" dxfId="68" priority="10">
      <formula>LEN(TRIM(H50))=0</formula>
    </cfRule>
  </conditionalFormatting>
  <pageMargins left="0.98425196850393704" right="0.39370078740157483"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W442"/>
  <sheetViews>
    <sheetView topLeftCell="A406" zoomScale="150" zoomScaleNormal="150" workbookViewId="0">
      <selection activeCell="I319" sqref="I319"/>
    </sheetView>
  </sheetViews>
  <sheetFormatPr defaultRowHeight="15" x14ac:dyDescent="0.25"/>
  <cols>
    <col min="1" max="1" width="0.85546875" customWidth="1"/>
    <col min="2" max="2" width="4.7109375" customWidth="1"/>
    <col min="3" max="3" width="39.28515625" customWidth="1"/>
    <col min="4" max="4" width="10.28515625" customWidth="1"/>
    <col min="5" max="6" width="12.28515625" customWidth="1"/>
    <col min="11" max="11" width="7.42578125" customWidth="1"/>
    <col min="12" max="12" width="8" customWidth="1"/>
    <col min="13" max="13" width="11.7109375" customWidth="1"/>
    <col min="14" max="14" width="7.42578125" customWidth="1"/>
  </cols>
  <sheetData>
    <row r="2" spans="2:6" ht="16.5" thickBot="1" x14ac:dyDescent="0.3">
      <c r="B2" s="7" t="s">
        <v>14</v>
      </c>
      <c r="C2" s="7"/>
      <c r="D2" s="7"/>
      <c r="E2" s="7"/>
      <c r="F2" s="7"/>
    </row>
    <row r="3" spans="2:6" ht="15.75" x14ac:dyDescent="0.25">
      <c r="B3" s="7"/>
      <c r="C3" s="7"/>
      <c r="D3" s="563" t="s">
        <v>15</v>
      </c>
      <c r="E3" s="564"/>
      <c r="F3" s="9" t="s">
        <v>16</v>
      </c>
    </row>
    <row r="4" spans="2:6" ht="16.5" thickBot="1" x14ac:dyDescent="0.3">
      <c r="B4" s="7"/>
      <c r="C4" s="7"/>
      <c r="D4" s="565"/>
      <c r="E4" s="566"/>
      <c r="F4" s="89"/>
    </row>
    <row r="5" spans="2:6" ht="15" customHeight="1" thickBot="1" x14ac:dyDescent="0.3">
      <c r="B5" s="7"/>
      <c r="C5" s="7"/>
      <c r="D5" s="7"/>
      <c r="E5" s="7"/>
      <c r="F5" s="7"/>
    </row>
    <row r="6" spans="2:6" ht="15" customHeight="1" x14ac:dyDescent="0.25">
      <c r="B6" s="18" t="s">
        <v>17</v>
      </c>
      <c r="C6" s="91" t="s">
        <v>122</v>
      </c>
      <c r="D6" s="530" t="s">
        <v>124</v>
      </c>
      <c r="E6" s="578"/>
      <c r="F6" s="579"/>
    </row>
    <row r="7" spans="2:6" ht="15" customHeight="1" x14ac:dyDescent="0.25">
      <c r="B7" s="43" t="s">
        <v>123</v>
      </c>
      <c r="C7" s="53"/>
      <c r="D7" s="575"/>
      <c r="E7" s="576"/>
      <c r="F7" s="577"/>
    </row>
    <row r="8" spans="2:6" ht="15" customHeight="1" x14ac:dyDescent="0.25">
      <c r="B8" s="52"/>
      <c r="C8" s="12"/>
      <c r="D8" s="524"/>
      <c r="E8" s="561"/>
      <c r="F8" s="562"/>
    </row>
    <row r="9" spans="2:6" ht="15" customHeight="1" x14ac:dyDescent="0.25">
      <c r="B9" s="11"/>
      <c r="C9" s="40"/>
      <c r="D9" s="580"/>
      <c r="E9" s="581"/>
      <c r="F9" s="582"/>
    </row>
    <row r="10" spans="2:6" ht="15" customHeight="1" x14ac:dyDescent="0.25">
      <c r="B10" s="93" t="s">
        <v>125</v>
      </c>
      <c r="C10" s="53"/>
      <c r="D10" s="575"/>
      <c r="E10" s="576"/>
      <c r="F10" s="577"/>
    </row>
    <row r="11" spans="2:6" ht="15" customHeight="1" x14ac:dyDescent="0.25">
      <c r="B11" s="94"/>
      <c r="C11" s="12"/>
      <c r="D11" s="524"/>
      <c r="E11" s="561"/>
      <c r="F11" s="562"/>
    </row>
    <row r="12" spans="2:6" ht="15" customHeight="1" x14ac:dyDescent="0.25">
      <c r="B12" s="11"/>
      <c r="C12" s="40"/>
      <c r="D12" s="580"/>
      <c r="E12" s="581"/>
      <c r="F12" s="582"/>
    </row>
    <row r="13" spans="2:6" ht="15" customHeight="1" x14ac:dyDescent="0.25">
      <c r="B13" s="43" t="s">
        <v>126</v>
      </c>
      <c r="C13" s="53"/>
      <c r="D13" s="575"/>
      <c r="E13" s="576"/>
      <c r="F13" s="577"/>
    </row>
    <row r="14" spans="2:6" ht="15" customHeight="1" x14ac:dyDescent="0.25">
      <c r="B14" s="52"/>
      <c r="C14" s="12"/>
      <c r="D14" s="524"/>
      <c r="E14" s="561"/>
      <c r="F14" s="562"/>
    </row>
    <row r="15" spans="2:6" ht="15" customHeight="1" thickBot="1" x14ac:dyDescent="0.3">
      <c r="B15" s="92"/>
      <c r="C15" s="24"/>
      <c r="D15" s="558"/>
      <c r="E15" s="559"/>
      <c r="F15" s="560"/>
    </row>
    <row r="16" spans="2:6" ht="6.6" customHeight="1" thickBot="1" x14ac:dyDescent="0.3">
      <c r="B16" s="32"/>
      <c r="C16" s="32"/>
      <c r="D16" s="32"/>
      <c r="E16" s="32"/>
      <c r="F16" s="32"/>
    </row>
    <row r="17" spans="2:6" ht="15.75" thickBot="1" x14ac:dyDescent="0.3">
      <c r="B17" s="10" t="s">
        <v>19</v>
      </c>
      <c r="C17" s="534" t="s">
        <v>18</v>
      </c>
      <c r="D17" s="567"/>
      <c r="E17" s="567"/>
      <c r="F17" s="568"/>
    </row>
    <row r="18" spans="2:6" ht="25.5" customHeight="1" x14ac:dyDescent="0.25">
      <c r="B18" s="8" t="s">
        <v>138</v>
      </c>
      <c r="C18" s="21" t="s">
        <v>121</v>
      </c>
      <c r="D18" s="569"/>
      <c r="E18" s="570"/>
      <c r="F18" s="571"/>
    </row>
    <row r="19" spans="2:6" ht="25.5" customHeight="1" x14ac:dyDescent="0.25">
      <c r="B19" s="13" t="s">
        <v>139</v>
      </c>
      <c r="C19" s="14" t="s">
        <v>2</v>
      </c>
      <c r="D19" s="572"/>
      <c r="E19" s="573"/>
      <c r="F19" s="574"/>
    </row>
    <row r="20" spans="2:6" ht="25.15" customHeight="1" thickBot="1" x14ac:dyDescent="0.3">
      <c r="B20" s="16" t="s">
        <v>140</v>
      </c>
      <c r="C20" s="17" t="s">
        <v>4</v>
      </c>
      <c r="D20" s="555"/>
      <c r="E20" s="556"/>
      <c r="F20" s="557"/>
    </row>
    <row r="21" spans="2:6" ht="15.75" thickBot="1" x14ac:dyDescent="0.3"/>
    <row r="22" spans="2:6" x14ac:dyDescent="0.25">
      <c r="B22" s="18" t="s">
        <v>40</v>
      </c>
      <c r="C22" s="19" t="s">
        <v>5</v>
      </c>
      <c r="D22" s="20"/>
      <c r="E22" s="21" t="s">
        <v>20</v>
      </c>
      <c r="F22" s="22" t="s">
        <v>21</v>
      </c>
    </row>
    <row r="23" spans="2:6" ht="15.75" thickBot="1" x14ac:dyDescent="0.3">
      <c r="B23" s="237"/>
      <c r="D23" s="149"/>
      <c r="E23" s="12" t="s">
        <v>22</v>
      </c>
      <c r="F23" s="238" t="s">
        <v>23</v>
      </c>
    </row>
    <row r="24" spans="2:6" x14ac:dyDescent="0.25">
      <c r="B24" s="8" t="s">
        <v>0</v>
      </c>
      <c r="C24" s="583" t="s">
        <v>24</v>
      </c>
      <c r="D24" s="583"/>
      <c r="E24" s="259"/>
      <c r="F24" s="260"/>
    </row>
    <row r="25" spans="2:6" x14ac:dyDescent="0.25">
      <c r="B25" s="13" t="s">
        <v>1</v>
      </c>
      <c r="C25" s="14" t="s">
        <v>9</v>
      </c>
      <c r="D25" s="14"/>
      <c r="E25" s="261"/>
      <c r="F25" s="262"/>
    </row>
    <row r="26" spans="2:6" x14ac:dyDescent="0.25">
      <c r="B26" s="13" t="s">
        <v>3</v>
      </c>
      <c r="C26" s="14" t="s">
        <v>25</v>
      </c>
      <c r="D26" s="26" t="s">
        <v>7</v>
      </c>
      <c r="E26" s="261"/>
      <c r="F26" s="262"/>
    </row>
    <row r="27" spans="2:6" ht="24" customHeight="1" x14ac:dyDescent="0.25">
      <c r="B27" s="13" t="s">
        <v>26</v>
      </c>
      <c r="C27" s="15" t="s">
        <v>27</v>
      </c>
      <c r="D27" s="26" t="s">
        <v>7</v>
      </c>
      <c r="E27" s="261"/>
      <c r="F27" s="262"/>
    </row>
    <row r="28" spans="2:6" x14ac:dyDescent="0.25">
      <c r="B28" s="13" t="s">
        <v>28</v>
      </c>
      <c r="C28" s="14" t="s">
        <v>29</v>
      </c>
      <c r="D28" s="26" t="s">
        <v>7</v>
      </c>
      <c r="E28" s="261"/>
      <c r="F28" s="262"/>
    </row>
    <row r="29" spans="2:6" x14ac:dyDescent="0.25">
      <c r="B29" s="13" t="s">
        <v>344</v>
      </c>
      <c r="C29" s="14" t="s">
        <v>157</v>
      </c>
      <c r="D29" s="26" t="s">
        <v>7</v>
      </c>
      <c r="E29" s="261"/>
      <c r="F29" s="262"/>
    </row>
    <row r="30" spans="2:6" x14ac:dyDescent="0.25">
      <c r="B30" s="13" t="s">
        <v>345</v>
      </c>
      <c r="C30" s="14" t="s">
        <v>343</v>
      </c>
      <c r="D30" s="26" t="s">
        <v>7</v>
      </c>
      <c r="E30" s="261"/>
      <c r="F30" s="262"/>
    </row>
    <row r="31" spans="2:6" x14ac:dyDescent="0.25">
      <c r="B31" s="13" t="s">
        <v>3</v>
      </c>
      <c r="C31" s="14" t="s">
        <v>30</v>
      </c>
      <c r="D31" s="26" t="s">
        <v>8</v>
      </c>
      <c r="E31" s="261"/>
      <c r="F31" s="262"/>
    </row>
    <row r="32" spans="2:6" x14ac:dyDescent="0.25">
      <c r="B32" s="13" t="s">
        <v>31</v>
      </c>
      <c r="C32" s="14" t="s">
        <v>10</v>
      </c>
      <c r="D32" s="236" t="s">
        <v>347</v>
      </c>
      <c r="E32" s="261"/>
      <c r="F32" s="262"/>
    </row>
    <row r="33" spans="2:6" x14ac:dyDescent="0.25">
      <c r="B33" s="13" t="s">
        <v>32</v>
      </c>
      <c r="C33" s="14" t="s">
        <v>199</v>
      </c>
      <c r="D33" s="236" t="s">
        <v>348</v>
      </c>
      <c r="E33" s="261"/>
      <c r="F33" s="262"/>
    </row>
    <row r="34" spans="2:6" x14ac:dyDescent="0.25">
      <c r="B34" s="13" t="s">
        <v>33</v>
      </c>
      <c r="C34" s="14" t="s">
        <v>346</v>
      </c>
      <c r="D34" s="26" t="s">
        <v>7</v>
      </c>
      <c r="E34" s="261"/>
      <c r="F34" s="262"/>
    </row>
    <row r="35" spans="2:6" x14ac:dyDescent="0.25">
      <c r="B35" s="13" t="s">
        <v>34</v>
      </c>
      <c r="C35" s="14" t="s">
        <v>35</v>
      </c>
      <c r="D35" s="26" t="s">
        <v>36</v>
      </c>
      <c r="E35" s="261"/>
      <c r="F35" s="262"/>
    </row>
    <row r="36" spans="2:6" ht="15.75" thickBot="1" x14ac:dyDescent="0.3">
      <c r="B36" s="30" t="s">
        <v>37</v>
      </c>
      <c r="C36" s="592" t="s">
        <v>38</v>
      </c>
      <c r="D36" s="434"/>
      <c r="E36" s="257"/>
      <c r="F36" s="258"/>
    </row>
    <row r="37" spans="2:6" ht="15.75" thickBot="1" x14ac:dyDescent="0.3">
      <c r="B37" s="32"/>
      <c r="C37" s="32"/>
      <c r="D37" s="32"/>
      <c r="E37" s="32"/>
    </row>
    <row r="38" spans="2:6" ht="15.75" thickBot="1" x14ac:dyDescent="0.3">
      <c r="B38" s="33" t="s">
        <v>373</v>
      </c>
      <c r="C38" s="587" t="s">
        <v>349</v>
      </c>
      <c r="D38" s="587"/>
      <c r="E38" s="587"/>
      <c r="F38" s="588"/>
    </row>
    <row r="39" spans="2:6" x14ac:dyDescent="0.25">
      <c r="B39" s="34"/>
      <c r="C39" s="35" t="s">
        <v>427</v>
      </c>
      <c r="D39" s="36" t="s">
        <v>6</v>
      </c>
      <c r="E39" s="36" t="s">
        <v>41</v>
      </c>
      <c r="F39" s="37" t="s">
        <v>42</v>
      </c>
    </row>
    <row r="40" spans="2:6" ht="15.75" thickBot="1" x14ac:dyDescent="0.3">
      <c r="B40" s="278"/>
      <c r="C40" s="78"/>
      <c r="D40" s="73" t="s">
        <v>7</v>
      </c>
      <c r="E40" s="47" t="s">
        <v>43</v>
      </c>
      <c r="F40" s="277" t="s">
        <v>43</v>
      </c>
    </row>
    <row r="41" spans="2:6" x14ac:dyDescent="0.25">
      <c r="B41" s="8" t="s">
        <v>0</v>
      </c>
      <c r="C41" s="279"/>
      <c r="D41" s="259"/>
      <c r="E41" s="259"/>
      <c r="F41" s="260"/>
    </row>
    <row r="42" spans="2:6" x14ac:dyDescent="0.25">
      <c r="B42" s="11" t="s">
        <v>1</v>
      </c>
      <c r="C42" s="275"/>
      <c r="D42" s="261"/>
      <c r="E42" s="261"/>
      <c r="F42" s="262"/>
    </row>
    <row r="43" spans="2:6" x14ac:dyDescent="0.25">
      <c r="B43" s="11" t="s">
        <v>3</v>
      </c>
      <c r="C43" s="275"/>
      <c r="D43" s="261"/>
      <c r="E43" s="261"/>
      <c r="F43" s="262"/>
    </row>
    <row r="44" spans="2:6" x14ac:dyDescent="0.25">
      <c r="B44" s="11" t="s">
        <v>26</v>
      </c>
      <c r="C44" s="275"/>
      <c r="D44" s="261"/>
      <c r="E44" s="261"/>
      <c r="F44" s="262"/>
    </row>
    <row r="45" spans="2:6" x14ac:dyDescent="0.25">
      <c r="B45" s="11" t="s">
        <v>28</v>
      </c>
      <c r="C45" s="275"/>
      <c r="D45" s="261"/>
      <c r="E45" s="261"/>
      <c r="F45" s="262"/>
    </row>
    <row r="46" spans="2:6" x14ac:dyDescent="0.25">
      <c r="B46" s="52" t="s">
        <v>44</v>
      </c>
      <c r="C46" s="275"/>
      <c r="D46" s="261"/>
      <c r="E46" s="261"/>
      <c r="F46" s="262"/>
    </row>
    <row r="47" spans="2:6" x14ac:dyDescent="0.25">
      <c r="B47" s="13" t="s">
        <v>31</v>
      </c>
      <c r="C47" s="275"/>
      <c r="D47" s="261"/>
      <c r="E47" s="261"/>
      <c r="F47" s="262"/>
    </row>
    <row r="48" spans="2:6" x14ac:dyDescent="0.25">
      <c r="B48" s="13" t="s">
        <v>32</v>
      </c>
      <c r="C48" s="275"/>
      <c r="D48" s="261"/>
      <c r="E48" s="261"/>
      <c r="F48" s="262"/>
    </row>
    <row r="49" spans="2:6" x14ac:dyDescent="0.25">
      <c r="B49" s="13" t="s">
        <v>33</v>
      </c>
      <c r="C49" s="275"/>
      <c r="D49" s="261"/>
      <c r="E49" s="261"/>
      <c r="F49" s="262"/>
    </row>
    <row r="50" spans="2:6" ht="15.75" thickBot="1" x14ac:dyDescent="0.3">
      <c r="B50" s="41" t="s">
        <v>34</v>
      </c>
      <c r="C50" s="276"/>
      <c r="D50" s="257"/>
      <c r="E50" s="257"/>
      <c r="F50" s="258"/>
    </row>
    <row r="51" spans="2:6" ht="15.75" thickBot="1" x14ac:dyDescent="0.3">
      <c r="B51" s="32"/>
      <c r="C51" s="32"/>
      <c r="D51" s="32"/>
      <c r="E51" s="32"/>
    </row>
    <row r="52" spans="2:6" x14ac:dyDescent="0.25">
      <c r="B52" s="42" t="s">
        <v>28</v>
      </c>
      <c r="C52" s="527" t="s">
        <v>45</v>
      </c>
      <c r="D52" s="584"/>
      <c r="E52" s="584"/>
      <c r="F52" s="585"/>
    </row>
    <row r="53" spans="2:6" ht="15.75" thickBot="1" x14ac:dyDescent="0.3">
      <c r="B53" s="248" t="s">
        <v>374</v>
      </c>
      <c r="C53" s="589" t="s">
        <v>350</v>
      </c>
      <c r="D53" s="590"/>
      <c r="E53" s="590"/>
      <c r="F53" s="591"/>
    </row>
    <row r="54" spans="2:6" ht="22.5" customHeight="1" x14ac:dyDescent="0.25">
      <c r="B54" s="62" t="s">
        <v>0</v>
      </c>
      <c r="C54" s="523" t="s">
        <v>428</v>
      </c>
      <c r="D54" s="593"/>
      <c r="E54" s="148"/>
      <c r="F54" s="280"/>
    </row>
    <row r="55" spans="2:6" x14ac:dyDescent="0.25">
      <c r="B55" s="43" t="s">
        <v>1</v>
      </c>
      <c r="C55" s="32" t="s">
        <v>46</v>
      </c>
      <c r="D55" s="26" t="s">
        <v>47</v>
      </c>
      <c r="E55" s="245"/>
      <c r="F55" s="246"/>
    </row>
    <row r="56" spans="2:6" x14ac:dyDescent="0.25">
      <c r="B56" s="43" t="s">
        <v>3</v>
      </c>
      <c r="C56" s="48" t="s">
        <v>48</v>
      </c>
      <c r="D56" s="49" t="s">
        <v>49</v>
      </c>
      <c r="E56" s="245"/>
      <c r="F56" s="246"/>
    </row>
    <row r="57" spans="2:6" x14ac:dyDescent="0.25">
      <c r="B57" s="11"/>
      <c r="C57" s="51"/>
      <c r="D57" s="49" t="s">
        <v>50</v>
      </c>
      <c r="E57" s="245">
        <f>0.001*3.6*E56</f>
        <v>0</v>
      </c>
      <c r="F57" s="246">
        <f>0.001*3.6*F56</f>
        <v>0</v>
      </c>
    </row>
    <row r="58" spans="2:6" x14ac:dyDescent="0.25">
      <c r="B58" s="13" t="s">
        <v>26</v>
      </c>
      <c r="C58" s="12" t="s">
        <v>51</v>
      </c>
      <c r="D58" s="49" t="s">
        <v>52</v>
      </c>
      <c r="E58" s="245"/>
      <c r="F58" s="246"/>
    </row>
    <row r="59" spans="2:6" x14ac:dyDescent="0.25">
      <c r="B59" s="13" t="s">
        <v>28</v>
      </c>
      <c r="C59" s="14" t="s">
        <v>53</v>
      </c>
      <c r="D59" s="49" t="s">
        <v>54</v>
      </c>
      <c r="E59" s="245"/>
      <c r="F59" s="246"/>
    </row>
    <row r="60" spans="2:6" x14ac:dyDescent="0.25">
      <c r="B60" s="13" t="s">
        <v>44</v>
      </c>
      <c r="C60" s="14" t="s">
        <v>55</v>
      </c>
      <c r="D60" s="49" t="s">
        <v>56</v>
      </c>
      <c r="E60" s="245"/>
      <c r="F60" s="246"/>
    </row>
    <row r="61" spans="2:6" x14ac:dyDescent="0.25">
      <c r="B61" s="13" t="s">
        <v>31</v>
      </c>
      <c r="C61" s="14" t="s">
        <v>57</v>
      </c>
      <c r="D61" s="49" t="s">
        <v>58</v>
      </c>
      <c r="E61" s="245"/>
      <c r="F61" s="246"/>
    </row>
    <row r="62" spans="2:6" x14ac:dyDescent="0.25">
      <c r="B62" s="52" t="s">
        <v>32</v>
      </c>
      <c r="C62" s="14" t="s">
        <v>59</v>
      </c>
      <c r="D62" s="49" t="s">
        <v>60</v>
      </c>
      <c r="E62" s="245"/>
      <c r="F62" s="246"/>
    </row>
    <row r="63" spans="2:6" x14ac:dyDescent="0.25">
      <c r="B63" s="52" t="s">
        <v>33</v>
      </c>
      <c r="C63" s="12" t="s">
        <v>61</v>
      </c>
      <c r="D63" s="49" t="s">
        <v>342</v>
      </c>
      <c r="E63" s="245"/>
      <c r="F63" s="246"/>
    </row>
    <row r="64" spans="2:6" x14ac:dyDescent="0.25">
      <c r="B64" s="43" t="s">
        <v>34</v>
      </c>
      <c r="C64" s="53" t="s">
        <v>62</v>
      </c>
      <c r="D64" s="49" t="s">
        <v>49</v>
      </c>
      <c r="E64" t="e">
        <f>E62*E63*E56/(E58*E59*E60*E61)</f>
        <v>#DIV/0!</v>
      </c>
      <c r="F64" s="274" t="e">
        <f>F62*F63*F56/(F58*F59*F60*F61)</f>
        <v>#DIV/0!</v>
      </c>
    </row>
    <row r="65" spans="2:6" x14ac:dyDescent="0.25">
      <c r="B65" s="11"/>
      <c r="C65" s="56"/>
      <c r="D65" s="49" t="s">
        <v>50</v>
      </c>
      <c r="E65" s="245" t="e">
        <f>0.001*3.6*E64</f>
        <v>#DIV/0!</v>
      </c>
      <c r="F65" s="246" t="e">
        <f>0.001*3.6*F64</f>
        <v>#DIV/0!</v>
      </c>
    </row>
    <row r="66" spans="2:6" x14ac:dyDescent="0.25">
      <c r="B66" s="43" t="s">
        <v>37</v>
      </c>
      <c r="C66" s="247" t="s">
        <v>351</v>
      </c>
      <c r="D66" s="49" t="s">
        <v>352</v>
      </c>
      <c r="E66" s="245"/>
      <c r="F66" s="246"/>
    </row>
    <row r="67" spans="2:6" x14ac:dyDescent="0.25">
      <c r="B67" s="43" t="s">
        <v>65</v>
      </c>
      <c r="C67" s="53" t="s">
        <v>63</v>
      </c>
      <c r="D67" s="49" t="s">
        <v>49</v>
      </c>
      <c r="E67" s="245"/>
      <c r="F67" s="246"/>
    </row>
    <row r="68" spans="2:6" x14ac:dyDescent="0.25">
      <c r="B68" s="11"/>
      <c r="C68" s="40"/>
      <c r="D68" s="49" t="s">
        <v>50</v>
      </c>
      <c r="E68" s="245">
        <f>0.001*3.6*E67</f>
        <v>0</v>
      </c>
      <c r="F68" s="246">
        <f>0.001*3.6*F67</f>
        <v>0</v>
      </c>
    </row>
    <row r="69" spans="2:6" x14ac:dyDescent="0.25">
      <c r="B69" s="43" t="s">
        <v>76</v>
      </c>
      <c r="C69" s="53" t="s">
        <v>64</v>
      </c>
      <c r="D69" s="49" t="s">
        <v>49</v>
      </c>
      <c r="E69" s="245"/>
      <c r="F69" s="246"/>
    </row>
    <row r="70" spans="2:6" x14ac:dyDescent="0.25">
      <c r="B70" s="11"/>
      <c r="C70" s="40"/>
      <c r="D70" s="49" t="s">
        <v>50</v>
      </c>
      <c r="E70" s="245">
        <f>0.001*3.6*E69</f>
        <v>0</v>
      </c>
      <c r="F70" s="246">
        <f>0.001*3.6*F69</f>
        <v>0</v>
      </c>
    </row>
    <row r="71" spans="2:6" x14ac:dyDescent="0.25">
      <c r="B71" s="52" t="s">
        <v>77</v>
      </c>
      <c r="C71" s="12" t="s">
        <v>66</v>
      </c>
      <c r="D71" s="26" t="s">
        <v>67</v>
      </c>
      <c r="E71" s="245"/>
      <c r="F71" s="58"/>
    </row>
    <row r="72" spans="2:6" ht="15.75" thickBot="1" x14ac:dyDescent="0.3">
      <c r="B72" s="41"/>
      <c r="C72" s="59" t="s">
        <v>68</v>
      </c>
      <c r="D72" s="60" t="s">
        <v>50</v>
      </c>
      <c r="E72" s="249"/>
      <c r="F72" s="61"/>
    </row>
    <row r="73" spans="2:6" ht="15.75" thickBot="1" x14ac:dyDescent="0.3">
      <c r="B73" s="27"/>
      <c r="C73" s="240"/>
      <c r="D73" s="243"/>
      <c r="E73" s="244"/>
    </row>
    <row r="74" spans="2:6" ht="15.75" thickBot="1" x14ac:dyDescent="0.3">
      <c r="B74" s="42" t="s">
        <v>375</v>
      </c>
      <c r="C74" s="527" t="s">
        <v>354</v>
      </c>
      <c r="D74" s="551"/>
      <c r="E74" s="551"/>
      <c r="F74" s="552"/>
    </row>
    <row r="75" spans="2:6" ht="22.15" customHeight="1" x14ac:dyDescent="0.25">
      <c r="B75" s="43" t="s">
        <v>0</v>
      </c>
      <c r="C75" s="532" t="s">
        <v>428</v>
      </c>
      <c r="D75" s="553"/>
      <c r="E75" s="148"/>
      <c r="F75" s="280"/>
    </row>
    <row r="76" spans="2:6" x14ac:dyDescent="0.25">
      <c r="B76" s="43" t="s">
        <v>1</v>
      </c>
      <c r="C76" s="32" t="s">
        <v>46</v>
      </c>
      <c r="D76" s="26" t="s">
        <v>47</v>
      </c>
      <c r="E76" s="245"/>
      <c r="F76" s="246"/>
    </row>
    <row r="77" spans="2:6" x14ac:dyDescent="0.25">
      <c r="B77" s="43" t="s">
        <v>3</v>
      </c>
      <c r="C77" s="48" t="s">
        <v>48</v>
      </c>
      <c r="D77" s="49" t="s">
        <v>49</v>
      </c>
      <c r="E77" s="245"/>
      <c r="F77" s="246"/>
    </row>
    <row r="78" spans="2:6" x14ac:dyDescent="0.25">
      <c r="B78" s="11"/>
      <c r="C78" s="51"/>
      <c r="D78" s="49" t="s">
        <v>50</v>
      </c>
      <c r="E78" s="245">
        <f>0.001*3.6*E77</f>
        <v>0</v>
      </c>
      <c r="F78" s="246">
        <f>0.001*3.6*F77</f>
        <v>0</v>
      </c>
    </row>
    <row r="79" spans="2:6" x14ac:dyDescent="0.25">
      <c r="B79" s="13" t="s">
        <v>26</v>
      </c>
      <c r="C79" s="12" t="s">
        <v>51</v>
      </c>
      <c r="D79" s="49" t="s">
        <v>52</v>
      </c>
      <c r="E79" s="245"/>
      <c r="F79" s="246"/>
    </row>
    <row r="80" spans="2:6" x14ac:dyDescent="0.25">
      <c r="B80" s="13" t="s">
        <v>28</v>
      </c>
      <c r="C80" s="14" t="s">
        <v>53</v>
      </c>
      <c r="D80" s="49" t="s">
        <v>54</v>
      </c>
      <c r="E80" s="245"/>
      <c r="F80" s="246"/>
    </row>
    <row r="81" spans="2:6" x14ac:dyDescent="0.25">
      <c r="B81" s="13" t="s">
        <v>44</v>
      </c>
      <c r="C81" s="14" t="s">
        <v>55</v>
      </c>
      <c r="D81" s="49" t="s">
        <v>56</v>
      </c>
      <c r="E81" s="245"/>
      <c r="F81" s="246"/>
    </row>
    <row r="82" spans="2:6" x14ac:dyDescent="0.25">
      <c r="B82" s="13" t="s">
        <v>31</v>
      </c>
      <c r="C82" s="14" t="s">
        <v>57</v>
      </c>
      <c r="D82" s="49" t="s">
        <v>58</v>
      </c>
      <c r="E82" s="245"/>
      <c r="F82" s="246"/>
    </row>
    <row r="83" spans="2:6" x14ac:dyDescent="0.25">
      <c r="B83" s="52" t="s">
        <v>32</v>
      </c>
      <c r="C83" s="14" t="s">
        <v>59</v>
      </c>
      <c r="D83" s="49" t="s">
        <v>60</v>
      </c>
      <c r="E83" s="245"/>
      <c r="F83" s="246"/>
    </row>
    <row r="84" spans="2:6" x14ac:dyDescent="0.25">
      <c r="B84" s="52" t="s">
        <v>33</v>
      </c>
      <c r="C84" s="12" t="s">
        <v>61</v>
      </c>
      <c r="D84" s="49" t="s">
        <v>342</v>
      </c>
      <c r="E84" s="245"/>
      <c r="F84" s="246"/>
    </row>
    <row r="85" spans="2:6" x14ac:dyDescent="0.25">
      <c r="B85" s="43" t="s">
        <v>34</v>
      </c>
      <c r="C85" s="53" t="s">
        <v>62</v>
      </c>
      <c r="D85" s="49" t="s">
        <v>49</v>
      </c>
      <c r="E85" t="e">
        <f>E83*E84*E77/(E79*E80*E81*E82)</f>
        <v>#DIV/0!</v>
      </c>
      <c r="F85" s="274" t="e">
        <f>F83*F84*F77/(F79*F80*F81*F82)</f>
        <v>#DIV/0!</v>
      </c>
    </row>
    <row r="86" spans="2:6" x14ac:dyDescent="0.25">
      <c r="B86" s="11"/>
      <c r="C86" s="56"/>
      <c r="D86" s="49" t="s">
        <v>50</v>
      </c>
      <c r="E86" s="245" t="e">
        <f>0.001*3.6*E85</f>
        <v>#DIV/0!</v>
      </c>
      <c r="F86" s="246" t="e">
        <f>0.001*3.6*F85</f>
        <v>#DIV/0!</v>
      </c>
    </row>
    <row r="87" spans="2:6" x14ac:dyDescent="0.25">
      <c r="B87" s="43" t="s">
        <v>37</v>
      </c>
      <c r="C87" s="247" t="s">
        <v>351</v>
      </c>
      <c r="D87" s="49" t="s">
        <v>352</v>
      </c>
      <c r="E87" s="245"/>
      <c r="F87" s="246"/>
    </row>
    <row r="88" spans="2:6" x14ac:dyDescent="0.25">
      <c r="B88" s="43" t="s">
        <v>65</v>
      </c>
      <c r="C88" s="53" t="s">
        <v>63</v>
      </c>
      <c r="D88" s="49" t="s">
        <v>49</v>
      </c>
      <c r="E88" s="245"/>
      <c r="F88" s="246"/>
    </row>
    <row r="89" spans="2:6" x14ac:dyDescent="0.25">
      <c r="B89" s="11"/>
      <c r="C89" s="40"/>
      <c r="D89" s="49" t="s">
        <v>50</v>
      </c>
      <c r="E89" s="245">
        <f>0.001*3.6*E88</f>
        <v>0</v>
      </c>
      <c r="F89" s="246">
        <f>0.001*3.6*F88</f>
        <v>0</v>
      </c>
    </row>
    <row r="90" spans="2:6" x14ac:dyDescent="0.25">
      <c r="B90" s="43" t="s">
        <v>76</v>
      </c>
      <c r="C90" s="53" t="s">
        <v>64</v>
      </c>
      <c r="D90" s="49" t="s">
        <v>49</v>
      </c>
      <c r="E90" s="245"/>
      <c r="F90" s="246"/>
    </row>
    <row r="91" spans="2:6" x14ac:dyDescent="0.25">
      <c r="B91" s="11"/>
      <c r="C91" s="40"/>
      <c r="D91" s="49" t="s">
        <v>50</v>
      </c>
      <c r="E91" s="245">
        <f>0.001*3.6*E90</f>
        <v>0</v>
      </c>
      <c r="F91" s="246">
        <f>0.001*3.6*F90</f>
        <v>0</v>
      </c>
    </row>
    <row r="92" spans="2:6" x14ac:dyDescent="0.25">
      <c r="B92" s="52" t="s">
        <v>77</v>
      </c>
      <c r="C92" s="12" t="s">
        <v>66</v>
      </c>
      <c r="D92" s="26" t="s">
        <v>67</v>
      </c>
      <c r="E92" s="245"/>
      <c r="F92" s="58"/>
    </row>
    <row r="93" spans="2:6" ht="15.75" thickBot="1" x14ac:dyDescent="0.3">
      <c r="B93" s="41"/>
      <c r="C93" s="59" t="s">
        <v>68</v>
      </c>
      <c r="D93" s="60" t="s">
        <v>50</v>
      </c>
      <c r="E93" s="249"/>
      <c r="F93" s="61"/>
    </row>
    <row r="94" spans="2:6" ht="15.75" thickBot="1" x14ac:dyDescent="0.3">
      <c r="B94" s="27"/>
      <c r="C94" s="240"/>
      <c r="D94" s="243"/>
      <c r="E94" s="244"/>
    </row>
    <row r="95" spans="2:6" ht="15.75" thickBot="1" x14ac:dyDescent="0.3">
      <c r="B95" s="33" t="s">
        <v>376</v>
      </c>
      <c r="C95" s="530" t="s">
        <v>200</v>
      </c>
      <c r="D95" s="594"/>
      <c r="E95" s="594"/>
      <c r="F95" s="595"/>
    </row>
    <row r="96" spans="2:6" x14ac:dyDescent="0.25">
      <c r="B96" s="8" t="s">
        <v>0</v>
      </c>
      <c r="C96" s="583" t="s">
        <v>429</v>
      </c>
      <c r="D96" s="583"/>
      <c r="E96" s="148"/>
      <c r="F96" s="280"/>
    </row>
    <row r="97" spans="2:6" x14ac:dyDescent="0.25">
      <c r="B97" s="13" t="s">
        <v>1</v>
      </c>
      <c r="C97" s="586" t="s">
        <v>430</v>
      </c>
      <c r="D97" s="586"/>
      <c r="E97" s="245"/>
      <c r="F97" s="246"/>
    </row>
    <row r="98" spans="2:6" x14ac:dyDescent="0.25">
      <c r="B98" s="13" t="s">
        <v>3</v>
      </c>
      <c r="C98" s="14" t="s">
        <v>70</v>
      </c>
      <c r="D98" s="26" t="s">
        <v>71</v>
      </c>
      <c r="E98" s="245"/>
      <c r="F98" s="246"/>
    </row>
    <row r="99" spans="2:6" ht="15.75" thickBot="1" x14ac:dyDescent="0.3">
      <c r="B99" s="30" t="s">
        <v>26</v>
      </c>
      <c r="C99" s="17" t="s">
        <v>72</v>
      </c>
      <c r="D99" s="31" t="s">
        <v>73</v>
      </c>
      <c r="E99" s="249"/>
      <c r="F99" s="250"/>
    </row>
    <row r="100" spans="2:6" ht="15.75" thickBot="1" x14ac:dyDescent="0.3">
      <c r="B100" s="32"/>
      <c r="C100" s="32"/>
      <c r="D100" s="32"/>
      <c r="E100" s="32"/>
    </row>
    <row r="101" spans="2:6" ht="15.75" thickBot="1" x14ac:dyDescent="0.3">
      <c r="B101" s="33" t="s">
        <v>377</v>
      </c>
      <c r="C101" s="19" t="s">
        <v>355</v>
      </c>
      <c r="D101" s="234"/>
      <c r="E101" s="234"/>
      <c r="F101" s="235"/>
    </row>
    <row r="102" spans="2:6" x14ac:dyDescent="0.25">
      <c r="B102" s="8" t="s">
        <v>0</v>
      </c>
      <c r="C102" s="523" t="s">
        <v>431</v>
      </c>
      <c r="D102" s="522"/>
      <c r="E102" s="148"/>
      <c r="F102" s="280"/>
    </row>
    <row r="103" spans="2:6" x14ac:dyDescent="0.25">
      <c r="B103" s="13" t="s">
        <v>1</v>
      </c>
      <c r="C103" s="532" t="s">
        <v>69</v>
      </c>
      <c r="D103" s="533"/>
      <c r="E103" s="245"/>
      <c r="F103" s="246"/>
    </row>
    <row r="104" spans="2:6" x14ac:dyDescent="0.25">
      <c r="B104" s="13" t="s">
        <v>3</v>
      </c>
      <c r="C104" s="14" t="s">
        <v>70</v>
      </c>
      <c r="D104" s="26" t="s">
        <v>71</v>
      </c>
      <c r="E104" s="245"/>
      <c r="F104" s="246"/>
    </row>
    <row r="105" spans="2:6" x14ac:dyDescent="0.25">
      <c r="B105" s="13" t="s">
        <v>26</v>
      </c>
      <c r="C105" s="53" t="s">
        <v>74</v>
      </c>
      <c r="D105" s="26" t="s">
        <v>8</v>
      </c>
      <c r="E105" s="245"/>
      <c r="F105" s="246"/>
    </row>
    <row r="106" spans="2:6" x14ac:dyDescent="0.25">
      <c r="B106" s="13" t="s">
        <v>28</v>
      </c>
      <c r="C106" s="14" t="s">
        <v>72</v>
      </c>
      <c r="D106" s="26" t="s">
        <v>73</v>
      </c>
      <c r="E106" s="245"/>
      <c r="F106" s="246"/>
    </row>
    <row r="107" spans="2:6" x14ac:dyDescent="0.25">
      <c r="B107" s="52" t="s">
        <v>44</v>
      </c>
      <c r="C107" s="32" t="s">
        <v>75</v>
      </c>
      <c r="D107" s="50" t="s">
        <v>47</v>
      </c>
      <c r="E107" s="245"/>
      <c r="F107" s="246"/>
    </row>
    <row r="108" spans="2:6" x14ac:dyDescent="0.25">
      <c r="B108" s="43" t="s">
        <v>31</v>
      </c>
      <c r="C108" s="48" t="s">
        <v>48</v>
      </c>
      <c r="D108" s="49" t="s">
        <v>49</v>
      </c>
      <c r="E108" s="245"/>
      <c r="F108" s="246"/>
    </row>
    <row r="109" spans="2:6" x14ac:dyDescent="0.25">
      <c r="B109" s="11"/>
      <c r="C109" s="51"/>
      <c r="D109" s="49" t="s">
        <v>50</v>
      </c>
      <c r="E109" s="245">
        <f>0.001*3.6*E108</f>
        <v>0</v>
      </c>
      <c r="F109" s="246">
        <f>0.001*3.6*F108</f>
        <v>0</v>
      </c>
    </row>
    <row r="110" spans="2:6" x14ac:dyDescent="0.25">
      <c r="B110" s="13" t="s">
        <v>32</v>
      </c>
      <c r="C110" s="12" t="s">
        <v>51</v>
      </c>
      <c r="D110" s="49" t="s">
        <v>52</v>
      </c>
      <c r="E110" s="245"/>
      <c r="F110" s="246"/>
    </row>
    <row r="111" spans="2:6" x14ac:dyDescent="0.25">
      <c r="B111" s="13" t="s">
        <v>33</v>
      </c>
      <c r="C111" s="14" t="s">
        <v>53</v>
      </c>
      <c r="D111" s="49" t="s">
        <v>54</v>
      </c>
      <c r="E111" s="245"/>
      <c r="F111" s="246"/>
    </row>
    <row r="112" spans="2:6" x14ac:dyDescent="0.25">
      <c r="B112" s="13" t="s">
        <v>34</v>
      </c>
      <c r="C112" s="14" t="s">
        <v>55</v>
      </c>
      <c r="D112" s="49" t="s">
        <v>56</v>
      </c>
      <c r="E112" s="245"/>
      <c r="F112" s="246"/>
    </row>
    <row r="113" spans="2:6" x14ac:dyDescent="0.25">
      <c r="B113" s="13" t="s">
        <v>37</v>
      </c>
      <c r="C113" s="14" t="s">
        <v>57</v>
      </c>
      <c r="D113" s="49" t="s">
        <v>58</v>
      </c>
      <c r="E113" s="245"/>
      <c r="F113" s="246"/>
    </row>
    <row r="114" spans="2:6" x14ac:dyDescent="0.25">
      <c r="B114" s="52" t="s">
        <v>65</v>
      </c>
      <c r="C114" s="14" t="s">
        <v>59</v>
      </c>
      <c r="D114" s="49" t="s">
        <v>60</v>
      </c>
      <c r="E114" s="245"/>
      <c r="F114" s="246"/>
    </row>
    <row r="115" spans="2:6" x14ac:dyDescent="0.25">
      <c r="B115" s="52" t="s">
        <v>76</v>
      </c>
      <c r="C115" s="12" t="s">
        <v>61</v>
      </c>
      <c r="D115" s="49" t="s">
        <v>60</v>
      </c>
      <c r="E115" s="245"/>
      <c r="F115" s="246"/>
    </row>
    <row r="116" spans="2:6" x14ac:dyDescent="0.25">
      <c r="B116" s="43" t="s">
        <v>77</v>
      </c>
      <c r="C116" s="53" t="s">
        <v>62</v>
      </c>
      <c r="D116" s="49" t="s">
        <v>49</v>
      </c>
      <c r="E116" t="e">
        <f>E114*E115*E108/(E110*E111*E112*E113)</f>
        <v>#DIV/0!</v>
      </c>
      <c r="F116" s="274" t="e">
        <f>F114*F115*F108/(F110*F111*F112*F113)</f>
        <v>#DIV/0!</v>
      </c>
    </row>
    <row r="117" spans="2:6" x14ac:dyDescent="0.25">
      <c r="B117" s="11"/>
      <c r="C117" s="56"/>
      <c r="D117" s="49" t="s">
        <v>50</v>
      </c>
      <c r="E117" s="245" t="e">
        <f>0.001*3.6*E116</f>
        <v>#DIV/0!</v>
      </c>
      <c r="F117" s="246" t="e">
        <f>0.001*3.6*F116</f>
        <v>#DIV/0!</v>
      </c>
    </row>
    <row r="118" spans="2:6" x14ac:dyDescent="0.25">
      <c r="B118" s="43" t="s">
        <v>78</v>
      </c>
      <c r="C118" s="247" t="s">
        <v>351</v>
      </c>
      <c r="D118" s="49" t="s">
        <v>352</v>
      </c>
      <c r="E118" s="245"/>
      <c r="F118" s="246"/>
    </row>
    <row r="119" spans="2:6" x14ac:dyDescent="0.25">
      <c r="B119" s="43" t="s">
        <v>79</v>
      </c>
      <c r="C119" s="53" t="s">
        <v>63</v>
      </c>
      <c r="D119" s="49" t="s">
        <v>49</v>
      </c>
      <c r="E119" s="245"/>
      <c r="F119" s="246"/>
    </row>
    <row r="120" spans="2:6" x14ac:dyDescent="0.25">
      <c r="B120" s="11"/>
      <c r="C120" s="40"/>
      <c r="D120" s="49" t="s">
        <v>50</v>
      </c>
      <c r="E120" s="245">
        <f>0.001*3.6*E119</f>
        <v>0</v>
      </c>
      <c r="F120" s="246">
        <f>0.001*3.6*F119</f>
        <v>0</v>
      </c>
    </row>
    <row r="121" spans="2:6" x14ac:dyDescent="0.25">
      <c r="B121" s="52" t="s">
        <v>353</v>
      </c>
      <c r="C121" s="12" t="s">
        <v>64</v>
      </c>
      <c r="D121" s="72" t="s">
        <v>49</v>
      </c>
      <c r="E121" s="245"/>
      <c r="F121" s="246"/>
    </row>
    <row r="122" spans="2:6" x14ac:dyDescent="0.25">
      <c r="B122" s="11"/>
      <c r="C122" s="40"/>
      <c r="D122" s="49" t="s">
        <v>50</v>
      </c>
      <c r="E122" s="245">
        <f>0.001*3.6*E121</f>
        <v>0</v>
      </c>
      <c r="F122" s="246">
        <f>0.001*3.6*F121</f>
        <v>0</v>
      </c>
    </row>
    <row r="123" spans="2:6" x14ac:dyDescent="0.25">
      <c r="B123" s="52" t="s">
        <v>360</v>
      </c>
      <c r="C123" s="12" t="s">
        <v>66</v>
      </c>
      <c r="D123" s="57" t="s">
        <v>67</v>
      </c>
      <c r="E123" s="245"/>
      <c r="F123" s="58"/>
    </row>
    <row r="124" spans="2:6" ht="15.75" thickBot="1" x14ac:dyDescent="0.3">
      <c r="B124" s="41"/>
      <c r="C124" s="59" t="s">
        <v>68</v>
      </c>
      <c r="D124" s="60" t="s">
        <v>50</v>
      </c>
      <c r="E124" s="249"/>
      <c r="F124" s="61"/>
    </row>
    <row r="125" spans="2:6" ht="15.75" thickBot="1" x14ac:dyDescent="0.3">
      <c r="B125" s="32"/>
      <c r="C125" s="32"/>
      <c r="D125" s="32"/>
      <c r="E125" s="32"/>
    </row>
    <row r="126" spans="2:6" ht="15.75" thickBot="1" x14ac:dyDescent="0.3">
      <c r="B126" s="33" t="s">
        <v>378</v>
      </c>
      <c r="C126" s="19" t="s">
        <v>356</v>
      </c>
      <c r="D126" s="234"/>
      <c r="E126" s="234"/>
      <c r="F126" s="235"/>
    </row>
    <row r="127" spans="2:6" x14ac:dyDescent="0.25">
      <c r="B127" s="8" t="s">
        <v>0</v>
      </c>
      <c r="C127" s="523" t="s">
        <v>431</v>
      </c>
      <c r="D127" s="522"/>
      <c r="E127" s="148"/>
      <c r="F127" s="280"/>
    </row>
    <row r="128" spans="2:6" x14ac:dyDescent="0.25">
      <c r="B128" s="13" t="s">
        <v>1</v>
      </c>
      <c r="C128" s="532" t="s">
        <v>69</v>
      </c>
      <c r="D128" s="533"/>
      <c r="E128" s="245"/>
      <c r="F128" s="246"/>
    </row>
    <row r="129" spans="2:6" x14ac:dyDescent="0.25">
      <c r="B129" s="13" t="s">
        <v>3</v>
      </c>
      <c r="C129" s="14" t="s">
        <v>70</v>
      </c>
      <c r="D129" s="26" t="s">
        <v>71</v>
      </c>
      <c r="E129" s="245"/>
      <c r="F129" s="246"/>
    </row>
    <row r="130" spans="2:6" x14ac:dyDescent="0.25">
      <c r="B130" s="13" t="s">
        <v>26</v>
      </c>
      <c r="C130" s="53" t="s">
        <v>74</v>
      </c>
      <c r="D130" s="26" t="s">
        <v>8</v>
      </c>
      <c r="E130" s="245"/>
      <c r="F130" s="246"/>
    </row>
    <row r="131" spans="2:6" x14ac:dyDescent="0.25">
      <c r="B131" s="13" t="s">
        <v>28</v>
      </c>
      <c r="C131" s="14" t="s">
        <v>72</v>
      </c>
      <c r="D131" s="26" t="s">
        <v>73</v>
      </c>
      <c r="E131" s="245"/>
      <c r="F131" s="246"/>
    </row>
    <row r="132" spans="2:6" x14ac:dyDescent="0.25">
      <c r="B132" s="52" t="s">
        <v>44</v>
      </c>
      <c r="C132" s="32" t="s">
        <v>75</v>
      </c>
      <c r="D132" s="50" t="s">
        <v>47</v>
      </c>
      <c r="E132" s="245"/>
      <c r="F132" s="246"/>
    </row>
    <row r="133" spans="2:6" x14ac:dyDescent="0.25">
      <c r="B133" s="43" t="s">
        <v>31</v>
      </c>
      <c r="C133" s="48" t="s">
        <v>48</v>
      </c>
      <c r="D133" s="49" t="s">
        <v>49</v>
      </c>
      <c r="E133" s="245"/>
      <c r="F133" s="246"/>
    </row>
    <row r="134" spans="2:6" x14ac:dyDescent="0.25">
      <c r="B134" s="11"/>
      <c r="C134" s="51"/>
      <c r="D134" s="49" t="s">
        <v>50</v>
      </c>
      <c r="E134" s="245">
        <f>0.001*3.6*E133</f>
        <v>0</v>
      </c>
      <c r="F134" s="246">
        <f>0.001*3.6*F133</f>
        <v>0</v>
      </c>
    </row>
    <row r="135" spans="2:6" x14ac:dyDescent="0.25">
      <c r="B135" s="13" t="s">
        <v>32</v>
      </c>
      <c r="C135" s="12" t="s">
        <v>51</v>
      </c>
      <c r="D135" s="49" t="s">
        <v>357</v>
      </c>
      <c r="E135" s="245"/>
      <c r="F135" s="246"/>
    </row>
    <row r="136" spans="2:6" x14ac:dyDescent="0.25">
      <c r="B136" s="13" t="s">
        <v>33</v>
      </c>
      <c r="C136" s="14" t="s">
        <v>53</v>
      </c>
      <c r="D136" s="49" t="s">
        <v>54</v>
      </c>
      <c r="E136" s="245"/>
      <c r="F136" s="246"/>
    </row>
    <row r="137" spans="2:6" x14ac:dyDescent="0.25">
      <c r="B137" s="13" t="s">
        <v>34</v>
      </c>
      <c r="C137" s="14" t="s">
        <v>55</v>
      </c>
      <c r="D137" s="49" t="s">
        <v>56</v>
      </c>
      <c r="E137" s="245"/>
      <c r="F137" s="246"/>
    </row>
    <row r="138" spans="2:6" x14ac:dyDescent="0.25">
      <c r="B138" s="13" t="s">
        <v>37</v>
      </c>
      <c r="C138" s="14" t="s">
        <v>57</v>
      </c>
      <c r="D138" s="49" t="s">
        <v>58</v>
      </c>
      <c r="E138" s="245"/>
      <c r="F138" s="246"/>
    </row>
    <row r="139" spans="2:6" x14ac:dyDescent="0.25">
      <c r="B139" s="52" t="s">
        <v>65</v>
      </c>
      <c r="C139" s="14" t="s">
        <v>59</v>
      </c>
      <c r="D139" s="49" t="s">
        <v>60</v>
      </c>
      <c r="E139" s="245"/>
      <c r="F139" s="246"/>
    </row>
    <row r="140" spans="2:6" x14ac:dyDescent="0.25">
      <c r="B140" s="52" t="s">
        <v>76</v>
      </c>
      <c r="C140" s="12" t="s">
        <v>61</v>
      </c>
      <c r="D140" s="49" t="s">
        <v>60</v>
      </c>
      <c r="E140" s="245"/>
      <c r="F140" s="246"/>
    </row>
    <row r="141" spans="2:6" x14ac:dyDescent="0.25">
      <c r="B141" s="43" t="s">
        <v>77</v>
      </c>
      <c r="C141" s="53" t="s">
        <v>62</v>
      </c>
      <c r="D141" s="49" t="s">
        <v>49</v>
      </c>
      <c r="E141" t="e">
        <f>E139*E140*E133/(E135*E136*E137*E138)</f>
        <v>#DIV/0!</v>
      </c>
      <c r="F141" s="274" t="e">
        <f>F139*F140*F133/(F135*F136*F137*F138)</f>
        <v>#DIV/0!</v>
      </c>
    </row>
    <row r="142" spans="2:6" x14ac:dyDescent="0.25">
      <c r="B142" s="11"/>
      <c r="C142" s="56"/>
      <c r="D142" s="49" t="s">
        <v>50</v>
      </c>
      <c r="E142" s="245" t="e">
        <f>0.001*3.6*E141</f>
        <v>#DIV/0!</v>
      </c>
      <c r="F142" s="246" t="e">
        <f>0.001*3.6*F141</f>
        <v>#DIV/0!</v>
      </c>
    </row>
    <row r="143" spans="2:6" x14ac:dyDescent="0.25">
      <c r="B143" s="43" t="s">
        <v>78</v>
      </c>
      <c r="C143" s="247" t="s">
        <v>351</v>
      </c>
      <c r="D143" s="49" t="s">
        <v>352</v>
      </c>
      <c r="E143" s="245"/>
      <c r="F143" s="246"/>
    </row>
    <row r="144" spans="2:6" x14ac:dyDescent="0.25">
      <c r="B144" s="43" t="s">
        <v>79</v>
      </c>
      <c r="C144" s="53" t="s">
        <v>63</v>
      </c>
      <c r="D144" s="49" t="s">
        <v>49</v>
      </c>
      <c r="E144" s="245"/>
      <c r="F144" s="246"/>
    </row>
    <row r="145" spans="2:6" x14ac:dyDescent="0.25">
      <c r="B145" s="11"/>
      <c r="C145" s="40"/>
      <c r="D145" s="49" t="s">
        <v>50</v>
      </c>
      <c r="E145" s="245">
        <f>0.001*3.6*E144</f>
        <v>0</v>
      </c>
      <c r="F145" s="246">
        <f>0.001*3.6*F144</f>
        <v>0</v>
      </c>
    </row>
    <row r="146" spans="2:6" x14ac:dyDescent="0.25">
      <c r="B146" s="52" t="s">
        <v>353</v>
      </c>
      <c r="C146" s="12" t="s">
        <v>64</v>
      </c>
      <c r="D146" s="72" t="s">
        <v>49</v>
      </c>
      <c r="E146" s="245"/>
      <c r="F146" s="246"/>
    </row>
    <row r="147" spans="2:6" x14ac:dyDescent="0.25">
      <c r="B147" s="11"/>
      <c r="C147" s="40"/>
      <c r="D147" s="49" t="s">
        <v>50</v>
      </c>
      <c r="E147" s="245">
        <f>0.001*3.6*E146</f>
        <v>0</v>
      </c>
      <c r="F147" s="246">
        <f>0.001*3.6*F146</f>
        <v>0</v>
      </c>
    </row>
    <row r="148" spans="2:6" x14ac:dyDescent="0.25">
      <c r="B148" s="52" t="s">
        <v>360</v>
      </c>
      <c r="C148" s="12" t="s">
        <v>66</v>
      </c>
      <c r="D148" s="26" t="s">
        <v>67</v>
      </c>
      <c r="E148" s="245"/>
      <c r="F148" s="58"/>
    </row>
    <row r="149" spans="2:6" ht="15.75" thickBot="1" x14ac:dyDescent="0.3">
      <c r="B149" s="41"/>
      <c r="C149" s="59" t="s">
        <v>68</v>
      </c>
      <c r="D149" s="60" t="s">
        <v>50</v>
      </c>
      <c r="E149" s="249"/>
      <c r="F149" s="61"/>
    </row>
    <row r="150" spans="2:6" ht="15.75" thickBot="1" x14ac:dyDescent="0.3">
      <c r="B150" s="32"/>
      <c r="C150" s="32"/>
      <c r="D150" s="32"/>
      <c r="E150" s="32"/>
    </row>
    <row r="151" spans="2:6" ht="15.75" thickBot="1" x14ac:dyDescent="0.3">
      <c r="B151" s="33" t="s">
        <v>379</v>
      </c>
      <c r="C151" s="535" t="s">
        <v>288</v>
      </c>
      <c r="D151" s="535"/>
      <c r="E151" s="535"/>
      <c r="F151" s="536"/>
    </row>
    <row r="152" spans="2:6" x14ac:dyDescent="0.25">
      <c r="B152" s="8" t="s">
        <v>0</v>
      </c>
      <c r="C152" s="523" t="s">
        <v>432</v>
      </c>
      <c r="D152" s="522"/>
      <c r="E152" s="148"/>
      <c r="F152" s="280"/>
    </row>
    <row r="153" spans="2:6" x14ac:dyDescent="0.25">
      <c r="B153" s="13" t="s">
        <v>1</v>
      </c>
      <c r="C153" s="532" t="s">
        <v>80</v>
      </c>
      <c r="D153" s="533"/>
      <c r="E153" s="245"/>
      <c r="F153" s="246"/>
    </row>
    <row r="154" spans="2:6" x14ac:dyDescent="0.25">
      <c r="B154" s="43" t="s">
        <v>3</v>
      </c>
      <c r="C154" s="32" t="s">
        <v>81</v>
      </c>
      <c r="D154" s="50" t="s">
        <v>47</v>
      </c>
      <c r="E154" s="245"/>
      <c r="F154" s="246"/>
    </row>
    <row r="155" spans="2:6" x14ac:dyDescent="0.25">
      <c r="B155" s="43" t="s">
        <v>26</v>
      </c>
      <c r="C155" s="53" t="s">
        <v>82</v>
      </c>
      <c r="D155" s="49" t="s">
        <v>83</v>
      </c>
      <c r="E155" s="245"/>
      <c r="F155" s="246"/>
    </row>
    <row r="156" spans="2:6" x14ac:dyDescent="0.25">
      <c r="B156" s="11"/>
      <c r="C156" s="40"/>
      <c r="D156" s="49" t="s">
        <v>50</v>
      </c>
      <c r="E156" s="245">
        <f>0.001*3.6*E155</f>
        <v>0</v>
      </c>
      <c r="F156" s="246">
        <f>0.001*3.6*F155</f>
        <v>0</v>
      </c>
    </row>
    <row r="157" spans="2:6" x14ac:dyDescent="0.25">
      <c r="B157" s="11" t="s">
        <v>28</v>
      </c>
      <c r="C157" s="65" t="s">
        <v>84</v>
      </c>
      <c r="D157" s="66" t="s">
        <v>85</v>
      </c>
      <c r="E157" s="245"/>
      <c r="F157" s="246"/>
    </row>
    <row r="158" spans="2:6" x14ac:dyDescent="0.25">
      <c r="B158" s="13" t="s">
        <v>44</v>
      </c>
      <c r="C158" s="67" t="s">
        <v>86</v>
      </c>
      <c r="D158" s="66" t="s">
        <v>87</v>
      </c>
      <c r="E158" s="245"/>
      <c r="F158" s="246"/>
    </row>
    <row r="159" spans="2:6" x14ac:dyDescent="0.25">
      <c r="B159" s="13" t="s">
        <v>31</v>
      </c>
      <c r="C159" s="68" t="s">
        <v>88</v>
      </c>
      <c r="D159" s="69" t="s">
        <v>89</v>
      </c>
      <c r="E159" s="245"/>
      <c r="F159" s="246"/>
    </row>
    <row r="160" spans="2:6" x14ac:dyDescent="0.25">
      <c r="B160" s="43" t="s">
        <v>32</v>
      </c>
      <c r="C160" s="70" t="s">
        <v>90</v>
      </c>
      <c r="D160" s="69" t="s">
        <v>91</v>
      </c>
      <c r="E160" s="245"/>
      <c r="F160" s="246"/>
    </row>
    <row r="161" spans="2:6" x14ac:dyDescent="0.25">
      <c r="B161" s="43" t="s">
        <v>33</v>
      </c>
      <c r="C161" s="53" t="s">
        <v>92</v>
      </c>
      <c r="D161" s="49" t="s">
        <v>83</v>
      </c>
      <c r="E161" t="e">
        <f>E155/(E157*E158*E159*E160)</f>
        <v>#DIV/0!</v>
      </c>
      <c r="F161" s="274" t="e">
        <f>F155/(F157*F158*F159*F160)</f>
        <v>#DIV/0!</v>
      </c>
    </row>
    <row r="162" spans="2:6" x14ac:dyDescent="0.25">
      <c r="B162" s="71"/>
      <c r="C162" s="40"/>
      <c r="D162" s="49" t="s">
        <v>50</v>
      </c>
      <c r="E162" s="245"/>
      <c r="F162" s="246"/>
    </row>
    <row r="163" spans="2:6" x14ac:dyDescent="0.25">
      <c r="B163" s="43" t="s">
        <v>34</v>
      </c>
      <c r="C163" s="247" t="s">
        <v>351</v>
      </c>
      <c r="D163" s="49" t="s">
        <v>352</v>
      </c>
      <c r="E163" s="245"/>
      <c r="F163" s="246"/>
    </row>
    <row r="164" spans="2:6" x14ac:dyDescent="0.25">
      <c r="B164" s="13" t="s">
        <v>37</v>
      </c>
      <c r="C164" s="14" t="s">
        <v>63</v>
      </c>
      <c r="D164" s="49" t="s">
        <v>49</v>
      </c>
      <c r="E164" s="245"/>
      <c r="F164" s="246"/>
    </row>
    <row r="165" spans="2:6" x14ac:dyDescent="0.25">
      <c r="B165" s="13"/>
      <c r="C165" s="14"/>
      <c r="D165" s="49" t="s">
        <v>50</v>
      </c>
      <c r="E165" s="245">
        <f>0.001*3.6*E164</f>
        <v>0</v>
      </c>
      <c r="F165" s="246">
        <f>0.001*3.6*F164</f>
        <v>0</v>
      </c>
    </row>
    <row r="166" spans="2:6" x14ac:dyDescent="0.25">
      <c r="B166" s="52" t="s">
        <v>65</v>
      </c>
      <c r="C166" s="12" t="s">
        <v>64</v>
      </c>
      <c r="D166" s="72" t="s">
        <v>49</v>
      </c>
      <c r="E166" s="245"/>
      <c r="F166" s="246"/>
    </row>
    <row r="167" spans="2:6" x14ac:dyDescent="0.25">
      <c r="B167" s="11"/>
      <c r="C167" s="40"/>
      <c r="D167" s="49" t="s">
        <v>50</v>
      </c>
      <c r="E167" s="245">
        <f>0.001*3.6*E166</f>
        <v>0</v>
      </c>
      <c r="F167" s="246">
        <f>0.001*3.6*F166</f>
        <v>0</v>
      </c>
    </row>
    <row r="168" spans="2:6" x14ac:dyDescent="0.25">
      <c r="B168" s="52" t="s">
        <v>76</v>
      </c>
      <c r="C168" s="12" t="s">
        <v>66</v>
      </c>
      <c r="D168" s="57" t="s">
        <v>67</v>
      </c>
      <c r="E168" s="245"/>
      <c r="F168" s="58"/>
    </row>
    <row r="169" spans="2:6" ht="15.75" thickBot="1" x14ac:dyDescent="0.3">
      <c r="B169" s="41"/>
      <c r="C169" s="59" t="s">
        <v>68</v>
      </c>
      <c r="D169" s="60" t="s">
        <v>50</v>
      </c>
      <c r="E169" s="249"/>
      <c r="F169" s="61"/>
    </row>
    <row r="170" spans="2:6" ht="15.75" thickBot="1" x14ac:dyDescent="0.3"/>
    <row r="171" spans="2:6" ht="15.75" thickBot="1" x14ac:dyDescent="0.3">
      <c r="B171" s="33" t="s">
        <v>380</v>
      </c>
      <c r="C171" s="535" t="s">
        <v>358</v>
      </c>
      <c r="D171" s="535"/>
      <c r="E171" s="535"/>
      <c r="F171" s="536"/>
    </row>
    <row r="172" spans="2:6" x14ac:dyDescent="0.25">
      <c r="B172" s="8" t="s">
        <v>0</v>
      </c>
      <c r="C172" s="523" t="s">
        <v>432</v>
      </c>
      <c r="D172" s="522"/>
      <c r="E172" s="148"/>
      <c r="F172" s="280"/>
    </row>
    <row r="173" spans="2:6" x14ac:dyDescent="0.25">
      <c r="B173" s="13" t="s">
        <v>1</v>
      </c>
      <c r="C173" s="532" t="s">
        <v>80</v>
      </c>
      <c r="D173" s="533"/>
      <c r="E173" s="245"/>
      <c r="F173" s="246"/>
    </row>
    <row r="174" spans="2:6" x14ac:dyDescent="0.25">
      <c r="B174" s="43" t="s">
        <v>3</v>
      </c>
      <c r="C174" s="32" t="s">
        <v>81</v>
      </c>
      <c r="D174" s="50" t="s">
        <v>47</v>
      </c>
      <c r="E174" s="245"/>
      <c r="F174" s="246"/>
    </row>
    <row r="175" spans="2:6" x14ac:dyDescent="0.25">
      <c r="B175" s="43" t="s">
        <v>26</v>
      </c>
      <c r="C175" s="53" t="s">
        <v>82</v>
      </c>
      <c r="D175" s="49" t="s">
        <v>83</v>
      </c>
      <c r="E175" s="245"/>
      <c r="F175" s="246"/>
    </row>
    <row r="176" spans="2:6" x14ac:dyDescent="0.25">
      <c r="B176" s="11"/>
      <c r="C176" s="40"/>
      <c r="D176" s="49" t="s">
        <v>50</v>
      </c>
      <c r="E176" s="245">
        <f>0.001*3.6*E175</f>
        <v>0</v>
      </c>
      <c r="F176" s="246">
        <f>0.001*3.6*F175</f>
        <v>0</v>
      </c>
    </row>
    <row r="177" spans="2:6" x14ac:dyDescent="0.25">
      <c r="B177" s="11" t="s">
        <v>28</v>
      </c>
      <c r="C177" s="65" t="s">
        <v>84</v>
      </c>
      <c r="D177" s="66" t="s">
        <v>85</v>
      </c>
      <c r="E177" s="245"/>
      <c r="F177" s="246"/>
    </row>
    <row r="178" spans="2:6" x14ac:dyDescent="0.25">
      <c r="B178" s="13" t="s">
        <v>44</v>
      </c>
      <c r="C178" s="67" t="s">
        <v>86</v>
      </c>
      <c r="D178" s="66" t="s">
        <v>87</v>
      </c>
      <c r="E178" s="245"/>
      <c r="F178" s="246"/>
    </row>
    <row r="179" spans="2:6" x14ac:dyDescent="0.25">
      <c r="B179" s="13" t="s">
        <v>31</v>
      </c>
      <c r="C179" s="68" t="s">
        <v>88</v>
      </c>
      <c r="D179" s="69" t="s">
        <v>89</v>
      </c>
      <c r="E179" s="245"/>
      <c r="F179" s="246"/>
    </row>
    <row r="180" spans="2:6" x14ac:dyDescent="0.25">
      <c r="B180" s="43" t="s">
        <v>32</v>
      </c>
      <c r="C180" s="70" t="s">
        <v>90</v>
      </c>
      <c r="D180" s="69" t="s">
        <v>91</v>
      </c>
      <c r="E180" s="245"/>
      <c r="F180" s="246"/>
    </row>
    <row r="181" spans="2:6" x14ac:dyDescent="0.25">
      <c r="B181" s="43" t="s">
        <v>33</v>
      </c>
      <c r="C181" s="53" t="s">
        <v>92</v>
      </c>
      <c r="D181" s="49" t="s">
        <v>83</v>
      </c>
      <c r="E181" t="e">
        <f>E175/(E177*E178*E179*E180)</f>
        <v>#DIV/0!</v>
      </c>
      <c r="F181" s="274" t="e">
        <f>F175/(F177*F178*F179*F180)</f>
        <v>#DIV/0!</v>
      </c>
    </row>
    <row r="182" spans="2:6" x14ac:dyDescent="0.25">
      <c r="B182" s="71"/>
      <c r="C182" s="40"/>
      <c r="D182" s="49" t="s">
        <v>50</v>
      </c>
      <c r="E182" s="245"/>
      <c r="F182" s="246"/>
    </row>
    <row r="183" spans="2:6" x14ac:dyDescent="0.25">
      <c r="B183" s="43" t="s">
        <v>34</v>
      </c>
      <c r="C183" s="247" t="s">
        <v>351</v>
      </c>
      <c r="D183" s="49" t="s">
        <v>352</v>
      </c>
      <c r="E183" s="245"/>
      <c r="F183" s="246"/>
    </row>
    <row r="184" spans="2:6" x14ac:dyDescent="0.25">
      <c r="B184" s="13" t="s">
        <v>37</v>
      </c>
      <c r="C184" s="14" t="s">
        <v>63</v>
      </c>
      <c r="D184" s="49" t="s">
        <v>49</v>
      </c>
      <c r="E184" s="245"/>
      <c r="F184" s="246"/>
    </row>
    <row r="185" spans="2:6" x14ac:dyDescent="0.25">
      <c r="B185" s="13"/>
      <c r="C185" s="14"/>
      <c r="D185" s="49" t="s">
        <v>50</v>
      </c>
      <c r="E185" s="245">
        <f>0.001*3.6*E184</f>
        <v>0</v>
      </c>
      <c r="F185" s="246">
        <f>0.001*3.6*F184</f>
        <v>0</v>
      </c>
    </row>
    <row r="186" spans="2:6" x14ac:dyDescent="0.25">
      <c r="B186" s="52" t="s">
        <v>65</v>
      </c>
      <c r="C186" s="12" t="s">
        <v>64</v>
      </c>
      <c r="D186" s="72" t="s">
        <v>49</v>
      </c>
      <c r="E186" s="245"/>
      <c r="F186" s="246"/>
    </row>
    <row r="187" spans="2:6" x14ac:dyDescent="0.25">
      <c r="B187" s="11"/>
      <c r="C187" s="40"/>
      <c r="D187" s="49" t="s">
        <v>50</v>
      </c>
      <c r="E187" s="245">
        <f>0.001*3.6*E186</f>
        <v>0</v>
      </c>
      <c r="F187" s="246">
        <f>0.001*3.6*F186</f>
        <v>0</v>
      </c>
    </row>
    <row r="188" spans="2:6" x14ac:dyDescent="0.25">
      <c r="B188" s="52" t="s">
        <v>76</v>
      </c>
      <c r="C188" s="12" t="s">
        <v>66</v>
      </c>
      <c r="D188" s="57" t="s">
        <v>67</v>
      </c>
      <c r="E188" s="251"/>
      <c r="F188" s="58"/>
    </row>
    <row r="189" spans="2:6" ht="15.75" thickBot="1" x14ac:dyDescent="0.3">
      <c r="B189" s="41"/>
      <c r="C189" s="59" t="s">
        <v>68</v>
      </c>
      <c r="D189" s="60" t="s">
        <v>50</v>
      </c>
      <c r="E189" s="249"/>
      <c r="F189" s="61"/>
    </row>
    <row r="190" spans="2:6" ht="15.75" thickBot="1" x14ac:dyDescent="0.3"/>
    <row r="191" spans="2:6" ht="15.75" thickBot="1" x14ac:dyDescent="0.3">
      <c r="B191" s="33" t="s">
        <v>381</v>
      </c>
      <c r="C191" s="529" t="s">
        <v>363</v>
      </c>
      <c r="D191" s="530"/>
      <c r="E191" s="530"/>
      <c r="F191" s="531"/>
    </row>
    <row r="192" spans="2:6" ht="25.15" customHeight="1" x14ac:dyDescent="0.25">
      <c r="B192" s="255" t="s">
        <v>0</v>
      </c>
      <c r="C192" s="521" t="s">
        <v>433</v>
      </c>
      <c r="D192" s="522"/>
      <c r="E192" s="148"/>
      <c r="F192" s="280"/>
    </row>
    <row r="193" spans="2:6" ht="14.65" customHeight="1" x14ac:dyDescent="0.25">
      <c r="B193" s="11" t="s">
        <v>1</v>
      </c>
      <c r="C193" s="239" t="s">
        <v>359</v>
      </c>
      <c r="D193" s="26" t="s">
        <v>361</v>
      </c>
      <c r="E193" s="245"/>
      <c r="F193" s="246"/>
    </row>
    <row r="194" spans="2:6" x14ac:dyDescent="0.25">
      <c r="B194" s="11" t="s">
        <v>3</v>
      </c>
      <c r="C194" s="32" t="s">
        <v>93</v>
      </c>
      <c r="D194" s="26" t="s">
        <v>47</v>
      </c>
      <c r="E194" s="245"/>
      <c r="F194" s="246"/>
    </row>
    <row r="195" spans="2:6" x14ac:dyDescent="0.25">
      <c r="B195" s="43" t="s">
        <v>26</v>
      </c>
      <c r="C195" s="241" t="s">
        <v>82</v>
      </c>
      <c r="D195" s="26" t="s">
        <v>83</v>
      </c>
      <c r="E195" s="245"/>
      <c r="F195" s="246"/>
    </row>
    <row r="196" spans="2:6" x14ac:dyDescent="0.25">
      <c r="B196" s="52"/>
      <c r="C196" s="252"/>
      <c r="D196" s="26" t="s">
        <v>50</v>
      </c>
      <c r="E196" s="245">
        <f>0.001*3.6*E195</f>
        <v>0</v>
      </c>
      <c r="F196" s="246">
        <f>0.001*3.6*F195</f>
        <v>0</v>
      </c>
    </row>
    <row r="197" spans="2:6" x14ac:dyDescent="0.25">
      <c r="B197" s="13" t="s">
        <v>28</v>
      </c>
      <c r="C197" s="253" t="s">
        <v>94</v>
      </c>
      <c r="D197" s="69" t="s">
        <v>95</v>
      </c>
      <c r="E197" s="245"/>
      <c r="F197" s="246"/>
    </row>
    <row r="198" spans="2:6" x14ac:dyDescent="0.25">
      <c r="B198" s="13" t="s">
        <v>44</v>
      </c>
      <c r="C198" s="253" t="s">
        <v>96</v>
      </c>
      <c r="D198" s="69" t="s">
        <v>97</v>
      </c>
      <c r="E198" s="245"/>
      <c r="F198" s="246"/>
    </row>
    <row r="199" spans="2:6" x14ac:dyDescent="0.25">
      <c r="B199" s="13" t="s">
        <v>31</v>
      </c>
      <c r="C199" s="253" t="s">
        <v>98</v>
      </c>
      <c r="D199" s="69" t="s">
        <v>99</v>
      </c>
      <c r="E199" s="245"/>
      <c r="F199" s="246"/>
    </row>
    <row r="200" spans="2:6" x14ac:dyDescent="0.25">
      <c r="B200" s="13" t="s">
        <v>32</v>
      </c>
      <c r="C200" s="253" t="s">
        <v>100</v>
      </c>
      <c r="D200" s="69" t="s">
        <v>101</v>
      </c>
      <c r="E200" s="245"/>
      <c r="F200" s="246"/>
    </row>
    <row r="201" spans="2:6" x14ac:dyDescent="0.25">
      <c r="B201" s="43" t="s">
        <v>33</v>
      </c>
      <c r="C201" s="241" t="s">
        <v>92</v>
      </c>
      <c r="D201" s="26" t="s">
        <v>83</v>
      </c>
      <c r="E201" t="e">
        <f>E195/(E197*E198*E199*E200)</f>
        <v>#DIV/0!</v>
      </c>
      <c r="F201" s="274" t="e">
        <f>F195/(F197*F198*F199*F200)</f>
        <v>#DIV/0!</v>
      </c>
    </row>
    <row r="202" spans="2:6" x14ac:dyDescent="0.25">
      <c r="B202" s="71"/>
      <c r="C202" s="242"/>
      <c r="D202" s="26" t="s">
        <v>50</v>
      </c>
      <c r="E202" s="245" t="e">
        <f>0.001*3.6*E201</f>
        <v>#DIV/0!</v>
      </c>
      <c r="F202" s="246" t="e">
        <f>0.001*3.6*F201</f>
        <v>#DIV/0!</v>
      </c>
    </row>
    <row r="203" spans="2:6" x14ac:dyDescent="0.25">
      <c r="B203" s="43" t="s">
        <v>34</v>
      </c>
      <c r="C203" s="254" t="s">
        <v>351</v>
      </c>
      <c r="D203" s="26" t="s">
        <v>352</v>
      </c>
      <c r="E203" s="245"/>
      <c r="F203" s="246"/>
    </row>
    <row r="204" spans="2:6" x14ac:dyDescent="0.25">
      <c r="B204" s="43" t="s">
        <v>37</v>
      </c>
      <c r="C204" s="241" t="s">
        <v>63</v>
      </c>
      <c r="D204" s="26" t="s">
        <v>49</v>
      </c>
      <c r="E204" s="245"/>
      <c r="F204" s="246"/>
    </row>
    <row r="205" spans="2:6" x14ac:dyDescent="0.25">
      <c r="B205" s="11"/>
      <c r="C205" s="242"/>
      <c r="D205" s="26" t="s">
        <v>50</v>
      </c>
      <c r="E205" s="245">
        <f>0.001*3.6*E204</f>
        <v>0</v>
      </c>
      <c r="F205" s="246">
        <f>0.001*3.6*F204</f>
        <v>0</v>
      </c>
    </row>
    <row r="206" spans="2:6" x14ac:dyDescent="0.25">
      <c r="B206" s="52" t="s">
        <v>65</v>
      </c>
      <c r="C206" s="252" t="s">
        <v>64</v>
      </c>
      <c r="D206" s="26" t="s">
        <v>49</v>
      </c>
      <c r="E206" s="245"/>
      <c r="F206" s="246"/>
    </row>
    <row r="207" spans="2:6" x14ac:dyDescent="0.25">
      <c r="B207" s="11"/>
      <c r="C207" s="242"/>
      <c r="D207" s="26" t="s">
        <v>50</v>
      </c>
      <c r="E207" s="245"/>
      <c r="F207" s="246"/>
    </row>
    <row r="208" spans="2:6" x14ac:dyDescent="0.25">
      <c r="B208" s="75" t="s">
        <v>76</v>
      </c>
      <c r="C208" s="12" t="s">
        <v>102</v>
      </c>
      <c r="D208" s="72" t="s">
        <v>67</v>
      </c>
      <c r="E208" s="245"/>
      <c r="F208" s="76"/>
    </row>
    <row r="209" spans="2:6" ht="15.75" thickBot="1" x14ac:dyDescent="0.3">
      <c r="B209" s="16"/>
      <c r="C209" s="59" t="s">
        <v>68</v>
      </c>
      <c r="D209" s="38" t="s">
        <v>50</v>
      </c>
      <c r="E209" s="249"/>
      <c r="F209" s="77"/>
    </row>
    <row r="210" spans="2:6" ht="15.75" thickBot="1" x14ac:dyDescent="0.3"/>
    <row r="211" spans="2:6" x14ac:dyDescent="0.25">
      <c r="B211" s="42" t="s">
        <v>382</v>
      </c>
      <c r="C211" s="526" t="s">
        <v>362</v>
      </c>
      <c r="D211" s="527"/>
      <c r="E211" s="527"/>
      <c r="F211" s="528"/>
    </row>
    <row r="212" spans="2:6" ht="13.5" customHeight="1" x14ac:dyDescent="0.25">
      <c r="B212" s="281" t="s">
        <v>0</v>
      </c>
      <c r="C212" s="524" t="s">
        <v>435</v>
      </c>
      <c r="D212" s="525"/>
      <c r="E212" s="251"/>
      <c r="F212" s="282"/>
    </row>
    <row r="213" spans="2:6" x14ac:dyDescent="0.25">
      <c r="B213" s="11" t="s">
        <v>1</v>
      </c>
      <c r="C213" s="239" t="s">
        <v>359</v>
      </c>
      <c r="D213" s="26" t="s">
        <v>361</v>
      </c>
      <c r="E213" s="245"/>
      <c r="F213" s="246"/>
    </row>
    <row r="214" spans="2:6" x14ac:dyDescent="0.25">
      <c r="B214" s="11" t="s">
        <v>3</v>
      </c>
      <c r="C214" s="32" t="s">
        <v>93</v>
      </c>
      <c r="D214" s="26" t="s">
        <v>47</v>
      </c>
      <c r="E214" s="245"/>
      <c r="F214" s="246"/>
    </row>
    <row r="215" spans="2:6" x14ac:dyDescent="0.25">
      <c r="B215" s="43" t="s">
        <v>26</v>
      </c>
      <c r="C215" s="241" t="s">
        <v>82</v>
      </c>
      <c r="D215" s="26" t="s">
        <v>83</v>
      </c>
      <c r="E215" s="245"/>
      <c r="F215" s="246"/>
    </row>
    <row r="216" spans="2:6" x14ac:dyDescent="0.25">
      <c r="B216" s="52"/>
      <c r="C216" s="252"/>
      <c r="D216" s="26" t="s">
        <v>50</v>
      </c>
      <c r="E216" s="245">
        <f>0.001*3.6*E215</f>
        <v>0</v>
      </c>
      <c r="F216" s="246">
        <f>0.001*3.6*F215</f>
        <v>0</v>
      </c>
    </row>
    <row r="217" spans="2:6" x14ac:dyDescent="0.25">
      <c r="B217" s="13" t="s">
        <v>28</v>
      </c>
      <c r="C217" s="253" t="s">
        <v>94</v>
      </c>
      <c r="D217" s="69" t="s">
        <v>95</v>
      </c>
      <c r="E217" s="245"/>
      <c r="F217" s="246"/>
    </row>
    <row r="218" spans="2:6" x14ac:dyDescent="0.25">
      <c r="B218" s="13" t="s">
        <v>44</v>
      </c>
      <c r="C218" s="253" t="s">
        <v>96</v>
      </c>
      <c r="D218" s="69" t="s">
        <v>97</v>
      </c>
      <c r="E218" s="245"/>
      <c r="F218" s="246"/>
    </row>
    <row r="219" spans="2:6" x14ac:dyDescent="0.25">
      <c r="B219" s="13" t="s">
        <v>31</v>
      </c>
      <c r="C219" s="253" t="s">
        <v>98</v>
      </c>
      <c r="D219" s="69" t="s">
        <v>99</v>
      </c>
      <c r="E219" s="245"/>
      <c r="F219" s="246"/>
    </row>
    <row r="220" spans="2:6" x14ac:dyDescent="0.25">
      <c r="B220" s="13" t="s">
        <v>32</v>
      </c>
      <c r="C220" s="253" t="s">
        <v>100</v>
      </c>
      <c r="D220" s="69" t="s">
        <v>101</v>
      </c>
      <c r="E220" s="245"/>
      <c r="F220" s="246"/>
    </row>
    <row r="221" spans="2:6" x14ac:dyDescent="0.25">
      <c r="B221" s="43" t="s">
        <v>33</v>
      </c>
      <c r="C221" s="241" t="s">
        <v>92</v>
      </c>
      <c r="D221" s="26" t="s">
        <v>83</v>
      </c>
      <c r="E221" t="e">
        <f>E215/(E217*E218*E219*E220)</f>
        <v>#DIV/0!</v>
      </c>
      <c r="F221" s="274" t="e">
        <f>F215/(F217*F218*F219*F220)</f>
        <v>#DIV/0!</v>
      </c>
    </row>
    <row r="222" spans="2:6" x14ac:dyDescent="0.25">
      <c r="B222" s="71"/>
      <c r="C222" s="242"/>
      <c r="D222" s="26" t="s">
        <v>50</v>
      </c>
      <c r="E222" s="245" t="e">
        <f>0.001*3.6*E221</f>
        <v>#DIV/0!</v>
      </c>
      <c r="F222" s="246" t="e">
        <f>0.001*3.6*F221</f>
        <v>#DIV/0!</v>
      </c>
    </row>
    <row r="223" spans="2:6" x14ac:dyDescent="0.25">
      <c r="B223" s="43" t="s">
        <v>34</v>
      </c>
      <c r="C223" s="254" t="s">
        <v>351</v>
      </c>
      <c r="D223" s="26" t="s">
        <v>352</v>
      </c>
      <c r="E223" s="245"/>
      <c r="F223" s="246"/>
    </row>
    <row r="224" spans="2:6" x14ac:dyDescent="0.25">
      <c r="B224" s="43" t="s">
        <v>37</v>
      </c>
      <c r="C224" s="241" t="s">
        <v>63</v>
      </c>
      <c r="D224" s="26" t="s">
        <v>49</v>
      </c>
      <c r="E224" s="245"/>
      <c r="F224" s="246"/>
    </row>
    <row r="225" spans="2:6" x14ac:dyDescent="0.25">
      <c r="B225" s="11"/>
      <c r="C225" s="242"/>
      <c r="D225" s="26" t="s">
        <v>50</v>
      </c>
      <c r="E225" s="245">
        <f>0.001*3.6*E224</f>
        <v>0</v>
      </c>
      <c r="F225" s="246">
        <f>0.001*3.6*F224</f>
        <v>0</v>
      </c>
    </row>
    <row r="226" spans="2:6" x14ac:dyDescent="0.25">
      <c r="B226" s="52" t="s">
        <v>65</v>
      </c>
      <c r="C226" s="252" t="s">
        <v>64</v>
      </c>
      <c r="D226" s="26" t="s">
        <v>49</v>
      </c>
      <c r="E226" s="245"/>
      <c r="F226" s="246"/>
    </row>
    <row r="227" spans="2:6" x14ac:dyDescent="0.25">
      <c r="B227" s="11"/>
      <c r="C227" s="242"/>
      <c r="D227" s="26" t="s">
        <v>50</v>
      </c>
      <c r="E227" s="245"/>
      <c r="F227" s="246"/>
    </row>
    <row r="228" spans="2:6" x14ac:dyDescent="0.25">
      <c r="B228" s="75" t="s">
        <v>76</v>
      </c>
      <c r="C228" s="12" t="s">
        <v>102</v>
      </c>
      <c r="D228" s="72" t="s">
        <v>434</v>
      </c>
      <c r="E228" s="245"/>
      <c r="F228" s="76"/>
    </row>
    <row r="229" spans="2:6" ht="15.75" thickBot="1" x14ac:dyDescent="0.3">
      <c r="B229" s="16"/>
      <c r="C229" s="59" t="s">
        <v>68</v>
      </c>
      <c r="D229" s="38" t="s">
        <v>50</v>
      </c>
      <c r="E229" s="249"/>
      <c r="F229" s="77"/>
    </row>
    <row r="230" spans="2:6" ht="13.15" customHeight="1" thickBot="1" x14ac:dyDescent="0.3">
      <c r="B230" s="27"/>
      <c r="C230" s="32"/>
      <c r="D230" s="27"/>
      <c r="E230" s="256"/>
      <c r="F230" s="152"/>
    </row>
    <row r="231" spans="2:6" x14ac:dyDescent="0.25">
      <c r="B231" s="42" t="s">
        <v>383</v>
      </c>
      <c r="C231" s="526" t="s">
        <v>161</v>
      </c>
      <c r="D231" s="527"/>
      <c r="E231" s="527"/>
      <c r="F231" s="528"/>
    </row>
    <row r="232" spans="2:6" ht="24.6" customHeight="1" x14ac:dyDescent="0.25">
      <c r="B232" s="281" t="s">
        <v>0</v>
      </c>
      <c r="C232" s="554" t="s">
        <v>436</v>
      </c>
      <c r="D232" s="554"/>
      <c r="E232" s="251"/>
      <c r="F232" s="282"/>
    </row>
    <row r="233" spans="2:6" x14ac:dyDescent="0.25">
      <c r="B233" s="11" t="s">
        <v>1</v>
      </c>
      <c r="C233" s="32" t="s">
        <v>201</v>
      </c>
      <c r="D233" s="50" t="s">
        <v>47</v>
      </c>
      <c r="E233" s="245"/>
      <c r="F233" s="246"/>
    </row>
    <row r="234" spans="2:6" x14ac:dyDescent="0.25">
      <c r="B234" s="43" t="s">
        <v>3</v>
      </c>
      <c r="C234" s="53" t="s">
        <v>82</v>
      </c>
      <c r="D234" s="49" t="s">
        <v>83</v>
      </c>
      <c r="E234" s="245"/>
      <c r="F234" s="246"/>
    </row>
    <row r="235" spans="2:6" x14ac:dyDescent="0.25">
      <c r="B235" s="52"/>
      <c r="C235" s="12"/>
      <c r="D235" s="73" t="s">
        <v>50</v>
      </c>
      <c r="E235" s="245">
        <f>0.001*3.6*E234</f>
        <v>0</v>
      </c>
      <c r="F235" s="246">
        <f>0.001*3.6*F234</f>
        <v>0</v>
      </c>
    </row>
    <row r="236" spans="2:6" x14ac:dyDescent="0.25">
      <c r="B236" s="13" t="s">
        <v>26</v>
      </c>
      <c r="C236" s="74" t="s">
        <v>152</v>
      </c>
      <c r="D236" s="69" t="s">
        <v>95</v>
      </c>
      <c r="E236" s="245"/>
      <c r="F236" s="246"/>
    </row>
    <row r="237" spans="2:6" x14ac:dyDescent="0.25">
      <c r="B237" s="43" t="s">
        <v>28</v>
      </c>
      <c r="C237" s="53" t="s">
        <v>92</v>
      </c>
      <c r="D237" s="49" t="s">
        <v>83</v>
      </c>
      <c r="E237" t="e">
        <f>E234/E236</f>
        <v>#DIV/0!</v>
      </c>
      <c r="F237" s="274" t="e">
        <f>F234/F236</f>
        <v>#DIV/0!</v>
      </c>
    </row>
    <row r="238" spans="2:6" x14ac:dyDescent="0.25">
      <c r="B238" s="71"/>
      <c r="C238" s="40"/>
      <c r="D238" s="49" t="s">
        <v>50</v>
      </c>
      <c r="E238" s="245" t="e">
        <f>0.001*3.6*E237</f>
        <v>#DIV/0!</v>
      </c>
      <c r="F238" s="246" t="e">
        <f>0.001*3.6*F237</f>
        <v>#DIV/0!</v>
      </c>
    </row>
    <row r="239" spans="2:6" x14ac:dyDescent="0.25">
      <c r="B239" s="43" t="s">
        <v>44</v>
      </c>
      <c r="C239" s="254" t="s">
        <v>351</v>
      </c>
      <c r="D239" s="26" t="s">
        <v>352</v>
      </c>
      <c r="E239" s="245"/>
      <c r="F239" s="246"/>
    </row>
    <row r="240" spans="2:6" x14ac:dyDescent="0.25">
      <c r="B240" s="43" t="s">
        <v>31</v>
      </c>
      <c r="C240" s="53" t="s">
        <v>63</v>
      </c>
      <c r="D240" s="49" t="s">
        <v>49</v>
      </c>
      <c r="E240" s="245"/>
      <c r="F240" s="246"/>
    </row>
    <row r="241" spans="2:6" ht="15.75" thickBot="1" x14ac:dyDescent="0.3">
      <c r="B241" s="41"/>
      <c r="C241" s="24"/>
      <c r="D241" s="38" t="s">
        <v>50</v>
      </c>
      <c r="E241" s="249">
        <f>0.001*3.6*E240</f>
        <v>0</v>
      </c>
      <c r="F241" s="250">
        <f>0.001*3.6*F240</f>
        <v>0</v>
      </c>
    </row>
    <row r="242" spans="2:6" ht="14.1" customHeight="1" thickBot="1" x14ac:dyDescent="0.3">
      <c r="B242" s="27"/>
      <c r="C242" s="32"/>
      <c r="D242" s="27"/>
      <c r="E242" s="79"/>
      <c r="F242" s="80"/>
    </row>
    <row r="243" spans="2:6" ht="14.1" customHeight="1" x14ac:dyDescent="0.25">
      <c r="B243" s="42" t="s">
        <v>437</v>
      </c>
      <c r="C243" s="526" t="s">
        <v>438</v>
      </c>
      <c r="D243" s="527"/>
      <c r="E243" s="527"/>
      <c r="F243" s="528"/>
    </row>
    <row r="244" spans="2:6" ht="14.1" customHeight="1" x14ac:dyDescent="0.25">
      <c r="B244" s="281" t="s">
        <v>0</v>
      </c>
      <c r="C244" s="554" t="s">
        <v>439</v>
      </c>
      <c r="D244" s="554"/>
      <c r="E244" s="251"/>
      <c r="F244" s="282"/>
    </row>
    <row r="245" spans="2:6" ht="14.1" customHeight="1" x14ac:dyDescent="0.25">
      <c r="B245" s="283" t="s">
        <v>1</v>
      </c>
      <c r="C245" s="14" t="s">
        <v>440</v>
      </c>
      <c r="D245" s="49" t="s">
        <v>441</v>
      </c>
      <c r="E245" s="251"/>
      <c r="F245" s="282"/>
    </row>
    <row r="246" spans="2:6" ht="14.1" customHeight="1" x14ac:dyDescent="0.25">
      <c r="B246" s="13" t="s">
        <v>3</v>
      </c>
      <c r="C246" s="14" t="s">
        <v>442</v>
      </c>
      <c r="D246" s="26" t="s">
        <v>443</v>
      </c>
      <c r="E246" t="e">
        <f>E245/E28</f>
        <v>#DIV/0!</v>
      </c>
      <c r="F246" s="274" t="e">
        <f>F245/F28</f>
        <v>#DIV/0!</v>
      </c>
    </row>
    <row r="247" spans="2:6" ht="14.1" customHeight="1" x14ac:dyDescent="0.25">
      <c r="B247" s="13" t="s">
        <v>3</v>
      </c>
      <c r="C247" s="14" t="s">
        <v>444</v>
      </c>
      <c r="D247" s="26" t="s">
        <v>47</v>
      </c>
      <c r="E247" s="245"/>
      <c r="F247" s="246"/>
    </row>
    <row r="248" spans="2:6" ht="14.1" customHeight="1" x14ac:dyDescent="0.25">
      <c r="B248" s="43" t="s">
        <v>28</v>
      </c>
      <c r="C248" s="14" t="s">
        <v>455</v>
      </c>
      <c r="D248" s="26" t="s">
        <v>456</v>
      </c>
      <c r="E248" t="e">
        <f>1000*E247/E28</f>
        <v>#DIV/0!</v>
      </c>
      <c r="F248" s="274" t="e">
        <f>1000*F247/F28</f>
        <v>#DIV/0!</v>
      </c>
    </row>
    <row r="249" spans="2:6" ht="14.1" customHeight="1" x14ac:dyDescent="0.25">
      <c r="B249" s="43" t="s">
        <v>44</v>
      </c>
      <c r="C249" s="14" t="s">
        <v>445</v>
      </c>
      <c r="D249" s="26" t="s">
        <v>446</v>
      </c>
      <c r="E249" s="245"/>
      <c r="F249" s="246"/>
    </row>
    <row r="250" spans="2:6" ht="14.1" customHeight="1" x14ac:dyDescent="0.25">
      <c r="B250" s="43" t="s">
        <v>31</v>
      </c>
      <c r="C250" s="53" t="s">
        <v>82</v>
      </c>
      <c r="D250" s="49" t="s">
        <v>83</v>
      </c>
      <c r="E250" s="245"/>
      <c r="F250" s="246"/>
    </row>
    <row r="251" spans="2:6" ht="14.1" customHeight="1" x14ac:dyDescent="0.25">
      <c r="B251" s="52"/>
      <c r="C251" s="12"/>
      <c r="D251" s="73" t="s">
        <v>50</v>
      </c>
      <c r="E251" s="245">
        <f>0.001*3.6*E250</f>
        <v>0</v>
      </c>
      <c r="F251" s="246">
        <f>0.001*3.6*F250</f>
        <v>0</v>
      </c>
    </row>
    <row r="252" spans="2:6" ht="14.1" customHeight="1" x14ac:dyDescent="0.25">
      <c r="B252" s="13" t="s">
        <v>32</v>
      </c>
      <c r="C252" s="74" t="s">
        <v>449</v>
      </c>
      <c r="D252" s="69" t="s">
        <v>448</v>
      </c>
      <c r="E252" s="245"/>
      <c r="F252" s="246"/>
    </row>
    <row r="253" spans="2:6" ht="14.1" customHeight="1" x14ac:dyDescent="0.25">
      <c r="B253" s="13" t="s">
        <v>33</v>
      </c>
      <c r="C253" s="74" t="s">
        <v>450</v>
      </c>
      <c r="D253" s="285" t="s">
        <v>452</v>
      </c>
      <c r="E253" s="245"/>
      <c r="F253" s="246"/>
    </row>
    <row r="254" spans="2:6" ht="14.1" customHeight="1" x14ac:dyDescent="0.25">
      <c r="B254" s="43" t="s">
        <v>34</v>
      </c>
      <c r="C254" s="286" t="s">
        <v>447</v>
      </c>
      <c r="D254" s="285" t="s">
        <v>453</v>
      </c>
      <c r="E254" s="245"/>
      <c r="F254" s="246"/>
    </row>
    <row r="255" spans="2:6" ht="14.1" customHeight="1" x14ac:dyDescent="0.25">
      <c r="B255" s="43" t="s">
        <v>37</v>
      </c>
      <c r="C255" s="284" t="s">
        <v>451</v>
      </c>
      <c r="D255" s="285" t="s">
        <v>454</v>
      </c>
      <c r="E255" s="245"/>
      <c r="F255" s="246"/>
    </row>
    <row r="256" spans="2:6" ht="14.1" customHeight="1" x14ac:dyDescent="0.25">
      <c r="B256" s="43" t="s">
        <v>65</v>
      </c>
      <c r="C256" s="53" t="s">
        <v>92</v>
      </c>
      <c r="D256" s="49" t="s">
        <v>83</v>
      </c>
      <c r="E256" s="97">
        <f>E250*E252*E253*E254*E255</f>
        <v>0</v>
      </c>
      <c r="F256" s="98">
        <f>F250*F252*F253*F254*F255</f>
        <v>0</v>
      </c>
    </row>
    <row r="257" spans="2:6" ht="14.1" customHeight="1" x14ac:dyDescent="0.25">
      <c r="B257" s="11"/>
      <c r="C257" s="40"/>
      <c r="D257" s="49" t="s">
        <v>50</v>
      </c>
      <c r="E257" s="245">
        <f>0.001*3.6*E256</f>
        <v>0</v>
      </c>
      <c r="F257" s="246">
        <f>0.001*3.6*F256</f>
        <v>0</v>
      </c>
    </row>
    <row r="258" spans="2:6" ht="14.1" customHeight="1" x14ac:dyDescent="0.25">
      <c r="B258" s="52" t="s">
        <v>76</v>
      </c>
      <c r="C258" s="254" t="s">
        <v>351</v>
      </c>
      <c r="D258" s="26" t="s">
        <v>352</v>
      </c>
      <c r="E258" s="245"/>
      <c r="F258" s="246"/>
    </row>
    <row r="259" spans="2:6" ht="14.1" customHeight="1" x14ac:dyDescent="0.25">
      <c r="B259" s="43" t="s">
        <v>77</v>
      </c>
      <c r="C259" s="53" t="s">
        <v>63</v>
      </c>
      <c r="D259" s="49" t="s">
        <v>49</v>
      </c>
      <c r="E259" s="245"/>
      <c r="F259" s="246"/>
    </row>
    <row r="260" spans="2:6" ht="14.1" customHeight="1" thickBot="1" x14ac:dyDescent="0.3">
      <c r="B260" s="41"/>
      <c r="C260" s="24"/>
      <c r="D260" s="38" t="s">
        <v>50</v>
      </c>
      <c r="E260" s="249">
        <f>0.001*3.6*E259</f>
        <v>0</v>
      </c>
      <c r="F260" s="250">
        <f>0.001*3.6*F259</f>
        <v>0</v>
      </c>
    </row>
    <row r="261" spans="2:6" ht="14.1" customHeight="1" x14ac:dyDescent="0.25">
      <c r="B261" s="27"/>
      <c r="C261" s="32"/>
      <c r="D261" s="27"/>
      <c r="E261" s="79"/>
      <c r="F261" s="80"/>
    </row>
    <row r="262" spans="2:6" ht="14.1" customHeight="1" thickBot="1" x14ac:dyDescent="0.3">
      <c r="B262" s="27"/>
      <c r="C262" s="32"/>
      <c r="D262" s="27"/>
      <c r="E262" s="79"/>
      <c r="F262" s="80"/>
    </row>
    <row r="263" spans="2:6" ht="14.1" customHeight="1" x14ac:dyDescent="0.25">
      <c r="B263" s="42" t="s">
        <v>384</v>
      </c>
      <c r="C263" s="526" t="s">
        <v>204</v>
      </c>
      <c r="D263" s="527"/>
      <c r="E263" s="527"/>
      <c r="F263" s="528"/>
    </row>
    <row r="264" spans="2:6" ht="14.1" customHeight="1" x14ac:dyDescent="0.25">
      <c r="B264" s="11" t="s">
        <v>0</v>
      </c>
      <c r="C264" s="40" t="s">
        <v>202</v>
      </c>
      <c r="D264" s="50" t="s">
        <v>47</v>
      </c>
      <c r="E264" s="251"/>
      <c r="F264" s="282"/>
    </row>
    <row r="265" spans="2:6" x14ac:dyDescent="0.25">
      <c r="B265" s="11" t="s">
        <v>1</v>
      </c>
      <c r="C265" s="40" t="s">
        <v>205</v>
      </c>
      <c r="D265" s="50" t="s">
        <v>49</v>
      </c>
      <c r="E265" s="245"/>
      <c r="F265" s="246"/>
    </row>
    <row r="266" spans="2:6" x14ac:dyDescent="0.25">
      <c r="B266" s="43" t="s">
        <v>3</v>
      </c>
      <c r="C266" s="53" t="s">
        <v>206</v>
      </c>
      <c r="D266" s="47" t="s">
        <v>49</v>
      </c>
      <c r="E266" s="245"/>
      <c r="F266" s="246"/>
    </row>
    <row r="267" spans="2:6" x14ac:dyDescent="0.25">
      <c r="B267" s="13" t="s">
        <v>26</v>
      </c>
      <c r="C267" s="14" t="s">
        <v>207</v>
      </c>
      <c r="D267" s="109" t="s">
        <v>147</v>
      </c>
      <c r="E267" s="245"/>
      <c r="F267" s="246"/>
    </row>
    <row r="268" spans="2:6" x14ac:dyDescent="0.25">
      <c r="B268" s="13" t="s">
        <v>28</v>
      </c>
      <c r="C268" s="14" t="s">
        <v>208</v>
      </c>
      <c r="D268" s="47" t="s">
        <v>49</v>
      </c>
      <c r="E268" s="245"/>
      <c r="F268" s="246"/>
    </row>
    <row r="269" spans="2:6" x14ac:dyDescent="0.25">
      <c r="B269" s="13" t="s">
        <v>44</v>
      </c>
      <c r="C269" s="14" t="s">
        <v>364</v>
      </c>
      <c r="D269" s="47" t="s">
        <v>49</v>
      </c>
      <c r="E269" s="245"/>
      <c r="F269" s="246"/>
    </row>
    <row r="270" spans="2:6" x14ac:dyDescent="0.25">
      <c r="B270" s="13" t="s">
        <v>31</v>
      </c>
      <c r="C270" s="14" t="s">
        <v>365</v>
      </c>
      <c r="D270" s="47" t="s">
        <v>49</v>
      </c>
      <c r="E270" s="245"/>
      <c r="F270" s="246"/>
    </row>
    <row r="271" spans="2:6" ht="15.75" thickBot="1" x14ac:dyDescent="0.3">
      <c r="B271" s="30" t="s">
        <v>32</v>
      </c>
      <c r="C271" s="17" t="s">
        <v>64</v>
      </c>
      <c r="D271" s="31" t="s">
        <v>49</v>
      </c>
      <c r="E271" s="249"/>
      <c r="F271" s="250"/>
    </row>
    <row r="272" spans="2:6" ht="15.75" thickBot="1" x14ac:dyDescent="0.3"/>
    <row r="273" spans="2:6" x14ac:dyDescent="0.25">
      <c r="B273" s="42" t="s">
        <v>385</v>
      </c>
      <c r="C273" s="526" t="s">
        <v>209</v>
      </c>
      <c r="D273" s="527"/>
      <c r="E273" s="527"/>
      <c r="F273" s="528"/>
    </row>
    <row r="274" spans="2:6" x14ac:dyDescent="0.25">
      <c r="B274" s="11" t="s">
        <v>0</v>
      </c>
      <c r="C274" s="40" t="s">
        <v>210</v>
      </c>
      <c r="D274" s="50" t="s">
        <v>47</v>
      </c>
      <c r="E274" s="251"/>
      <c r="F274" s="282"/>
    </row>
    <row r="275" spans="2:6" x14ac:dyDescent="0.25">
      <c r="B275" s="11" t="s">
        <v>1</v>
      </c>
      <c r="C275" s="40" t="s">
        <v>205</v>
      </c>
      <c r="D275" s="50" t="s">
        <v>49</v>
      </c>
      <c r="E275" s="245"/>
      <c r="F275" s="246"/>
    </row>
    <row r="276" spans="2:6" x14ac:dyDescent="0.25">
      <c r="B276" s="43" t="s">
        <v>3</v>
      </c>
      <c r="C276" s="53" t="s">
        <v>206</v>
      </c>
      <c r="D276" s="47" t="s">
        <v>49</v>
      </c>
      <c r="E276" s="245"/>
      <c r="F276" s="246"/>
    </row>
    <row r="277" spans="2:6" x14ac:dyDescent="0.25">
      <c r="B277" s="13" t="s">
        <v>26</v>
      </c>
      <c r="C277" s="14" t="s">
        <v>207</v>
      </c>
      <c r="D277" s="109" t="s">
        <v>147</v>
      </c>
      <c r="E277" s="245"/>
      <c r="F277" s="246"/>
    </row>
    <row r="278" spans="2:6" x14ac:dyDescent="0.25">
      <c r="B278" s="13" t="s">
        <v>28</v>
      </c>
      <c r="C278" s="14" t="s">
        <v>208</v>
      </c>
      <c r="D278" s="47" t="s">
        <v>49</v>
      </c>
      <c r="E278" s="245"/>
      <c r="F278" s="246"/>
    </row>
    <row r="279" spans="2:6" x14ac:dyDescent="0.25">
      <c r="B279" s="13" t="s">
        <v>44</v>
      </c>
      <c r="C279" s="14" t="s">
        <v>366</v>
      </c>
      <c r="D279" s="47" t="s">
        <v>49</v>
      </c>
      <c r="E279" s="245"/>
      <c r="F279" s="246"/>
    </row>
    <row r="280" spans="2:6" x14ac:dyDescent="0.25">
      <c r="B280" s="13" t="s">
        <v>31</v>
      </c>
      <c r="C280" s="14" t="s">
        <v>365</v>
      </c>
      <c r="D280" s="47" t="s">
        <v>49</v>
      </c>
      <c r="E280" s="245"/>
      <c r="F280" s="246"/>
    </row>
    <row r="281" spans="2:6" ht="15.75" thickBot="1" x14ac:dyDescent="0.3">
      <c r="B281" s="30" t="s">
        <v>32</v>
      </c>
      <c r="C281" s="17" t="s">
        <v>64</v>
      </c>
      <c r="D281" s="31" t="s">
        <v>49</v>
      </c>
      <c r="E281" s="249"/>
      <c r="F281" s="250"/>
    </row>
    <row r="282" spans="2:6" ht="15.75" thickBot="1" x14ac:dyDescent="0.3"/>
    <row r="283" spans="2:6" ht="15.75" thickBot="1" x14ac:dyDescent="0.3">
      <c r="B283" s="34" t="s">
        <v>386</v>
      </c>
      <c r="C283" s="534" t="s">
        <v>211</v>
      </c>
      <c r="D283" s="535"/>
      <c r="E283" s="535"/>
      <c r="F283" s="536"/>
    </row>
    <row r="284" spans="2:6" x14ac:dyDescent="0.25">
      <c r="B284" s="8" t="s">
        <v>0</v>
      </c>
      <c r="C284" s="39" t="s">
        <v>210</v>
      </c>
      <c r="D284" s="25" t="s">
        <v>47</v>
      </c>
      <c r="E284" s="148"/>
      <c r="F284" s="280"/>
    </row>
    <row r="285" spans="2:6" x14ac:dyDescent="0.25">
      <c r="B285" s="11" t="s">
        <v>1</v>
      </c>
      <c r="C285" s="40" t="s">
        <v>205</v>
      </c>
      <c r="D285" s="50" t="s">
        <v>49</v>
      </c>
      <c r="E285" s="245"/>
      <c r="F285" s="246"/>
    </row>
    <row r="286" spans="2:6" ht="15.75" thickBot="1" x14ac:dyDescent="0.3">
      <c r="B286" s="30" t="s">
        <v>3</v>
      </c>
      <c r="C286" s="17" t="s">
        <v>206</v>
      </c>
      <c r="D286" s="31" t="s">
        <v>49</v>
      </c>
      <c r="E286" s="249"/>
      <c r="F286" s="250"/>
    </row>
    <row r="287" spans="2:6" ht="15.75" thickBot="1" x14ac:dyDescent="0.3"/>
    <row r="288" spans="2:6" ht="15.75" thickBot="1" x14ac:dyDescent="0.3">
      <c r="B288" s="10" t="s">
        <v>44</v>
      </c>
      <c r="C288" s="534" t="s">
        <v>216</v>
      </c>
      <c r="D288" s="535"/>
      <c r="E288" s="535"/>
      <c r="F288" s="536"/>
    </row>
    <row r="289" spans="2:6" ht="10.5" customHeight="1" thickBot="1" x14ac:dyDescent="0.3">
      <c r="B289" s="154"/>
      <c r="C289" s="155"/>
      <c r="D289" s="156"/>
      <c r="E289" s="156"/>
      <c r="F289" s="157"/>
    </row>
    <row r="290" spans="2:6" ht="15.75" thickBot="1" x14ac:dyDescent="0.3">
      <c r="B290" s="18" t="s">
        <v>387</v>
      </c>
      <c r="C290" s="534" t="s">
        <v>367</v>
      </c>
      <c r="D290" s="535"/>
      <c r="E290" s="535"/>
      <c r="F290" s="536"/>
    </row>
    <row r="291" spans="2:6" x14ac:dyDescent="0.25">
      <c r="B291" s="8" t="s">
        <v>0</v>
      </c>
      <c r="C291" s="63" t="s">
        <v>212</v>
      </c>
      <c r="D291" s="25" t="s">
        <v>47</v>
      </c>
      <c r="E291" s="148">
        <f>E55+E107+E194+E233</f>
        <v>0</v>
      </c>
      <c r="F291" s="280">
        <f>F55+F107+F194+F233</f>
        <v>0</v>
      </c>
    </row>
    <row r="292" spans="2:6" x14ac:dyDescent="0.25">
      <c r="B292" s="43" t="s">
        <v>1</v>
      </c>
      <c r="C292" s="48" t="s">
        <v>48</v>
      </c>
      <c r="D292" s="49" t="s">
        <v>49</v>
      </c>
      <c r="E292" s="28">
        <f>E56+E108+E195+E234</f>
        <v>0</v>
      </c>
      <c r="F292" s="29">
        <f>F56+F108+F195+F234</f>
        <v>0</v>
      </c>
    </row>
    <row r="293" spans="2:6" x14ac:dyDescent="0.25">
      <c r="B293" s="11"/>
      <c r="C293" s="51"/>
      <c r="D293" s="49" t="s">
        <v>50</v>
      </c>
      <c r="E293" s="45">
        <f>0.001*3.6*E292</f>
        <v>0</v>
      </c>
      <c r="F293" s="46">
        <f>0.001*3.6*F292</f>
        <v>0</v>
      </c>
    </row>
    <row r="294" spans="2:6" x14ac:dyDescent="0.25">
      <c r="B294" s="43" t="s">
        <v>3</v>
      </c>
      <c r="C294" s="48" t="s">
        <v>104</v>
      </c>
      <c r="D294" s="49" t="s">
        <v>49</v>
      </c>
      <c r="E294" s="28" t="e">
        <f>E64+E116+E201+E237</f>
        <v>#DIV/0!</v>
      </c>
      <c r="F294" s="29" t="e">
        <f>F64+F108+F201+F237</f>
        <v>#DIV/0!</v>
      </c>
    </row>
    <row r="295" spans="2:6" x14ac:dyDescent="0.25">
      <c r="B295" s="11"/>
      <c r="C295" s="51"/>
      <c r="D295" s="49" t="s">
        <v>50</v>
      </c>
      <c r="E295" s="45" t="e">
        <f>0.001*3.6*E294</f>
        <v>#DIV/0!</v>
      </c>
      <c r="F295" s="46" t="e">
        <f>0.001*3.6*F294</f>
        <v>#DIV/0!</v>
      </c>
    </row>
    <row r="296" spans="2:6" x14ac:dyDescent="0.25">
      <c r="B296" s="52">
        <v>4</v>
      </c>
      <c r="C296" s="161" t="s">
        <v>232</v>
      </c>
      <c r="D296" s="49" t="s">
        <v>49</v>
      </c>
      <c r="E296" s="541" t="e">
        <f>E294-F294</f>
        <v>#DIV/0!</v>
      </c>
      <c r="F296" s="542"/>
    </row>
    <row r="297" spans="2:6" x14ac:dyDescent="0.25">
      <c r="B297" s="52"/>
      <c r="C297" s="149"/>
      <c r="D297" s="26" t="s">
        <v>50</v>
      </c>
      <c r="E297" s="543" t="e">
        <f>0.001*E296*3.6</f>
        <v>#DIV/0!</v>
      </c>
      <c r="F297" s="544"/>
    </row>
    <row r="298" spans="2:6" x14ac:dyDescent="0.25">
      <c r="B298" s="43" t="s">
        <v>28</v>
      </c>
      <c r="C298" s="48" t="s">
        <v>105</v>
      </c>
      <c r="D298" s="72" t="s">
        <v>49</v>
      </c>
      <c r="E298" s="54">
        <f>E67+E119+E204+E240</f>
        <v>0</v>
      </c>
      <c r="F298" s="55">
        <f>F67+F119+F204+F240</f>
        <v>0</v>
      </c>
    </row>
    <row r="299" spans="2:6" x14ac:dyDescent="0.25">
      <c r="B299" s="11"/>
      <c r="C299" s="51"/>
      <c r="D299" s="49" t="s">
        <v>50</v>
      </c>
      <c r="E299" s="45">
        <f>0.001*3.6*E298</f>
        <v>0</v>
      </c>
      <c r="F299" s="46">
        <f>0.001*3.6*F298</f>
        <v>0</v>
      </c>
    </row>
    <row r="300" spans="2:6" x14ac:dyDescent="0.25">
      <c r="B300" s="43" t="s">
        <v>44</v>
      </c>
      <c r="C300" s="48" t="s">
        <v>213</v>
      </c>
      <c r="D300" s="49" t="s">
        <v>49</v>
      </c>
      <c r="E300" s="541">
        <f>E298-F298</f>
        <v>0</v>
      </c>
      <c r="F300" s="542"/>
    </row>
    <row r="301" spans="2:6" ht="15.75" thickBot="1" x14ac:dyDescent="0.3">
      <c r="B301" s="158"/>
      <c r="C301" s="23"/>
      <c r="D301" s="38" t="s">
        <v>50</v>
      </c>
      <c r="E301" s="545">
        <f>0.001*E300*3.6</f>
        <v>0</v>
      </c>
      <c r="F301" s="546"/>
    </row>
    <row r="302" spans="2:6" ht="15.75" thickBot="1" x14ac:dyDescent="0.3">
      <c r="B302" s="151"/>
      <c r="D302" s="27"/>
      <c r="E302" s="152"/>
      <c r="F302" s="108"/>
    </row>
    <row r="303" spans="2:6" ht="15.75" thickBot="1" x14ac:dyDescent="0.3">
      <c r="B303" s="18" t="s">
        <v>388</v>
      </c>
      <c r="C303" s="534" t="s">
        <v>368</v>
      </c>
      <c r="D303" s="535"/>
      <c r="E303" s="535"/>
      <c r="F303" s="536"/>
    </row>
    <row r="304" spans="2:6" x14ac:dyDescent="0.25">
      <c r="B304" s="8" t="s">
        <v>0</v>
      </c>
      <c r="C304" s="63" t="s">
        <v>212</v>
      </c>
      <c r="D304" s="25" t="s">
        <v>47</v>
      </c>
      <c r="E304" s="153">
        <f>E76+E132+E214</f>
        <v>0</v>
      </c>
      <c r="F304" s="64">
        <f>F76+F132+F214</f>
        <v>0</v>
      </c>
    </row>
    <row r="305" spans="2:6" x14ac:dyDescent="0.25">
      <c r="B305" s="43" t="s">
        <v>1</v>
      </c>
      <c r="C305" s="48" t="s">
        <v>48</v>
      </c>
      <c r="D305" s="49" t="s">
        <v>49</v>
      </c>
      <c r="E305" s="45">
        <f>E77+E133+E215</f>
        <v>0</v>
      </c>
      <c r="F305" s="46">
        <f>F77+F133+F215</f>
        <v>0</v>
      </c>
    </row>
    <row r="306" spans="2:6" x14ac:dyDescent="0.25">
      <c r="B306" s="11"/>
      <c r="C306" s="51"/>
      <c r="D306" s="49" t="s">
        <v>50</v>
      </c>
      <c r="E306" s="45">
        <f>0.001*3.6*E305</f>
        <v>0</v>
      </c>
      <c r="F306" s="46">
        <f>0.001*3.6*F305</f>
        <v>0</v>
      </c>
    </row>
    <row r="307" spans="2:6" x14ac:dyDescent="0.25">
      <c r="B307" s="43" t="s">
        <v>3</v>
      </c>
      <c r="C307" s="48" t="s">
        <v>104</v>
      </c>
      <c r="D307" s="49" t="s">
        <v>49</v>
      </c>
      <c r="E307" s="28" t="e">
        <f>E85+E141+E221</f>
        <v>#DIV/0!</v>
      </c>
      <c r="F307" s="29" t="e">
        <f>F85+F141+F221</f>
        <v>#DIV/0!</v>
      </c>
    </row>
    <row r="308" spans="2:6" x14ac:dyDescent="0.25">
      <c r="B308" s="11"/>
      <c r="C308" s="51"/>
      <c r="D308" s="49" t="s">
        <v>50</v>
      </c>
      <c r="E308" s="45" t="e">
        <f>0.001*3.6*E307</f>
        <v>#DIV/0!</v>
      </c>
      <c r="F308" s="46" t="e">
        <f>0.001*3.6*F307</f>
        <v>#DIV/0!</v>
      </c>
    </row>
    <row r="309" spans="2:6" x14ac:dyDescent="0.25">
      <c r="B309" s="52">
        <v>4</v>
      </c>
      <c r="C309" s="161" t="s">
        <v>232</v>
      </c>
      <c r="D309" s="49" t="s">
        <v>49</v>
      </c>
      <c r="E309" s="541" t="e">
        <f>E307-F307</f>
        <v>#DIV/0!</v>
      </c>
      <c r="F309" s="542"/>
    </row>
    <row r="310" spans="2:6" x14ac:dyDescent="0.25">
      <c r="B310" s="52"/>
      <c r="C310" s="149"/>
      <c r="D310" s="26" t="s">
        <v>50</v>
      </c>
      <c r="E310" s="543" t="e">
        <f>0.001*E309*3.6</f>
        <v>#DIV/0!</v>
      </c>
      <c r="F310" s="544"/>
    </row>
    <row r="311" spans="2:6" x14ac:dyDescent="0.25">
      <c r="B311" s="43" t="s">
        <v>28</v>
      </c>
      <c r="C311" s="48" t="s">
        <v>105</v>
      </c>
      <c r="D311" s="72" t="s">
        <v>49</v>
      </c>
      <c r="E311" s="54">
        <f>E88+E119+E224</f>
        <v>0</v>
      </c>
      <c r="F311" s="55">
        <f>F88+F119+F224</f>
        <v>0</v>
      </c>
    </row>
    <row r="312" spans="2:6" x14ac:dyDescent="0.25">
      <c r="B312" s="11"/>
      <c r="C312" s="51"/>
      <c r="D312" s="49" t="s">
        <v>50</v>
      </c>
      <c r="E312" s="45">
        <f>0.001*3.6*E311</f>
        <v>0</v>
      </c>
      <c r="F312" s="46">
        <f>0.001*3.6*F311</f>
        <v>0</v>
      </c>
    </row>
    <row r="313" spans="2:6" x14ac:dyDescent="0.25">
      <c r="B313" s="43" t="s">
        <v>44</v>
      </c>
      <c r="C313" s="48" t="s">
        <v>213</v>
      </c>
      <c r="D313" s="49" t="s">
        <v>49</v>
      </c>
      <c r="E313" s="541">
        <f>E311-F311</f>
        <v>0</v>
      </c>
      <c r="F313" s="542"/>
    </row>
    <row r="314" spans="2:6" ht="15.75" thickBot="1" x14ac:dyDescent="0.3">
      <c r="B314" s="158"/>
      <c r="C314" s="23"/>
      <c r="D314" s="38" t="s">
        <v>50</v>
      </c>
      <c r="E314" s="545">
        <f>0.001*E313*3.6</f>
        <v>0</v>
      </c>
      <c r="F314" s="546"/>
    </row>
    <row r="315" spans="2:6" ht="15.75" thickBot="1" x14ac:dyDescent="0.3">
      <c r="B315" s="151"/>
      <c r="D315" s="27"/>
      <c r="E315" s="152"/>
      <c r="F315" s="108"/>
    </row>
    <row r="316" spans="2:6" ht="15.75" thickBot="1" x14ac:dyDescent="0.3">
      <c r="B316" s="18" t="s">
        <v>389</v>
      </c>
      <c r="C316" s="534" t="s">
        <v>458</v>
      </c>
      <c r="D316" s="535"/>
      <c r="E316" s="535"/>
      <c r="F316" s="536"/>
    </row>
    <row r="317" spans="2:6" x14ac:dyDescent="0.25">
      <c r="B317" s="8" t="s">
        <v>0</v>
      </c>
      <c r="C317" s="63" t="s">
        <v>341</v>
      </c>
      <c r="D317" s="25" t="s">
        <v>47</v>
      </c>
      <c r="E317" s="153">
        <f>E154+E174+E247</f>
        <v>0</v>
      </c>
      <c r="F317" s="64">
        <f>F154+F174+F247</f>
        <v>0</v>
      </c>
    </row>
    <row r="318" spans="2:6" x14ac:dyDescent="0.25">
      <c r="B318" s="43" t="s">
        <v>1</v>
      </c>
      <c r="C318" s="48" t="s">
        <v>48</v>
      </c>
      <c r="D318" s="49" t="s">
        <v>49</v>
      </c>
      <c r="E318" s="28">
        <f>E155+E175+E250</f>
        <v>0</v>
      </c>
      <c r="F318" s="29">
        <f>F155+F175+F250</f>
        <v>0</v>
      </c>
    </row>
    <row r="319" spans="2:6" x14ac:dyDescent="0.25">
      <c r="B319" s="11"/>
      <c r="C319" s="51"/>
      <c r="D319" s="49" t="s">
        <v>50</v>
      </c>
      <c r="E319" s="45">
        <f>0.001*3.6*E318</f>
        <v>0</v>
      </c>
      <c r="F319" s="46">
        <f>0.001*3.6*F318</f>
        <v>0</v>
      </c>
    </row>
    <row r="320" spans="2:6" x14ac:dyDescent="0.25">
      <c r="B320" s="43" t="s">
        <v>3</v>
      </c>
      <c r="C320" s="48" t="s">
        <v>104</v>
      </c>
      <c r="D320" s="49" t="s">
        <v>49</v>
      </c>
      <c r="E320" s="28" t="e">
        <f>E161+E181+E256</f>
        <v>#DIV/0!</v>
      </c>
      <c r="F320" s="29" t="e">
        <f>F161+F181+F256</f>
        <v>#DIV/0!</v>
      </c>
    </row>
    <row r="321" spans="2:6" x14ac:dyDescent="0.25">
      <c r="B321" s="11"/>
      <c r="C321" s="51"/>
      <c r="D321" s="49" t="s">
        <v>50</v>
      </c>
      <c r="E321" s="45" t="e">
        <f>0.001*3.6*E320</f>
        <v>#DIV/0!</v>
      </c>
      <c r="F321" s="46" t="e">
        <f>0.001*3.6*F320</f>
        <v>#DIV/0!</v>
      </c>
    </row>
    <row r="322" spans="2:6" x14ac:dyDescent="0.25">
      <c r="B322" s="52">
        <v>4</v>
      </c>
      <c r="C322" s="161" t="s">
        <v>232</v>
      </c>
      <c r="D322" s="49" t="s">
        <v>49</v>
      </c>
      <c r="E322" s="541" t="e">
        <f>E320-F320</f>
        <v>#DIV/0!</v>
      </c>
      <c r="F322" s="542"/>
    </row>
    <row r="323" spans="2:6" x14ac:dyDescent="0.25">
      <c r="B323" s="52"/>
      <c r="C323" s="149"/>
      <c r="D323" s="26" t="s">
        <v>50</v>
      </c>
      <c r="E323" s="543" t="e">
        <f>0.001*E322*3.6</f>
        <v>#DIV/0!</v>
      </c>
      <c r="F323" s="544"/>
    </row>
    <row r="324" spans="2:6" x14ac:dyDescent="0.25">
      <c r="B324" s="43" t="s">
        <v>28</v>
      </c>
      <c r="C324" s="48" t="s">
        <v>105</v>
      </c>
      <c r="D324" s="49" t="s">
        <v>49</v>
      </c>
      <c r="E324" s="28">
        <f>E164+E184+E259</f>
        <v>0</v>
      </c>
      <c r="F324" s="29">
        <f>F164+F184+F259</f>
        <v>0</v>
      </c>
    </row>
    <row r="325" spans="2:6" x14ac:dyDescent="0.25">
      <c r="B325" s="11"/>
      <c r="C325" s="51"/>
      <c r="D325" s="49" t="s">
        <v>50</v>
      </c>
      <c r="E325" s="45">
        <f>0.001*3.6*E324</f>
        <v>0</v>
      </c>
      <c r="F325" s="46">
        <f>0.001*3.6*F324</f>
        <v>0</v>
      </c>
    </row>
    <row r="326" spans="2:6" x14ac:dyDescent="0.25">
      <c r="B326" s="43" t="s">
        <v>44</v>
      </c>
      <c r="C326" s="48" t="s">
        <v>213</v>
      </c>
      <c r="D326" s="49" t="s">
        <v>49</v>
      </c>
      <c r="E326" s="541">
        <f>E324-F324</f>
        <v>0</v>
      </c>
      <c r="F326" s="542"/>
    </row>
    <row r="327" spans="2:6" ht="15.75" thickBot="1" x14ac:dyDescent="0.3">
      <c r="B327" s="158"/>
      <c r="C327" s="23"/>
      <c r="D327" s="38" t="s">
        <v>50</v>
      </c>
      <c r="E327" s="545">
        <f>0.001*E326*3.6</f>
        <v>0</v>
      </c>
      <c r="F327" s="546"/>
    </row>
    <row r="328" spans="2:6" ht="15.75" thickBot="1" x14ac:dyDescent="0.3">
      <c r="B328" s="151"/>
      <c r="D328" s="27"/>
      <c r="E328" s="152"/>
      <c r="F328" s="108"/>
    </row>
    <row r="329" spans="2:6" ht="15.75" thickBot="1" x14ac:dyDescent="0.3">
      <c r="B329" s="18" t="s">
        <v>390</v>
      </c>
      <c r="C329" s="529" t="s">
        <v>457</v>
      </c>
      <c r="D329" s="530"/>
      <c r="E329" s="530"/>
      <c r="F329" s="531"/>
    </row>
    <row r="330" spans="2:6" x14ac:dyDescent="0.25">
      <c r="B330" s="62" t="s">
        <v>0</v>
      </c>
      <c r="C330" s="35" t="s">
        <v>48</v>
      </c>
      <c r="D330" s="313" t="s">
        <v>49</v>
      </c>
      <c r="E330" s="287">
        <f>E69+E90+E121+E146+E166+E186+E206+E226+E271+E281</f>
        <v>0</v>
      </c>
      <c r="F330" s="314">
        <f>F69+F90+F121+F146+F166+F186+F206+F226+F271+F281</f>
        <v>0</v>
      </c>
    </row>
    <row r="331" spans="2:6" x14ac:dyDescent="0.25">
      <c r="B331" s="11"/>
      <c r="C331" s="51"/>
      <c r="D331" s="49" t="s">
        <v>50</v>
      </c>
      <c r="E331" s="45">
        <f>0.001*3.6*E330</f>
        <v>0</v>
      </c>
      <c r="F331" s="46">
        <f>0.001*3.6*F330</f>
        <v>0</v>
      </c>
    </row>
    <row r="332" spans="2:6" x14ac:dyDescent="0.25">
      <c r="B332" s="43" t="s">
        <v>1</v>
      </c>
      <c r="C332" s="48" t="s">
        <v>104</v>
      </c>
      <c r="D332" s="49" t="s">
        <v>49</v>
      </c>
      <c r="E332" s="28">
        <f>E330</f>
        <v>0</v>
      </c>
      <c r="F332" s="29">
        <f>F330</f>
        <v>0</v>
      </c>
    </row>
    <row r="333" spans="2:6" x14ac:dyDescent="0.25">
      <c r="B333" s="11"/>
      <c r="C333" s="51"/>
      <c r="D333" s="49" t="s">
        <v>50</v>
      </c>
      <c r="E333" s="45">
        <f>0.001*3.6*E332</f>
        <v>0</v>
      </c>
      <c r="F333" s="46">
        <f>0.001*3.6*F332</f>
        <v>0</v>
      </c>
    </row>
    <row r="334" spans="2:6" x14ac:dyDescent="0.25">
      <c r="B334" s="43" t="s">
        <v>3</v>
      </c>
      <c r="C334" s="161" t="s">
        <v>232</v>
      </c>
      <c r="D334" s="49" t="s">
        <v>49</v>
      </c>
      <c r="E334" s="541">
        <f>E332-F332</f>
        <v>0</v>
      </c>
      <c r="F334" s="542"/>
    </row>
    <row r="335" spans="2:6" x14ac:dyDescent="0.25">
      <c r="B335" s="11"/>
      <c r="C335" s="51"/>
      <c r="D335" s="26" t="s">
        <v>50</v>
      </c>
      <c r="E335" s="543">
        <f>0.001*E334*3.6</f>
        <v>0</v>
      </c>
      <c r="F335" s="544"/>
    </row>
    <row r="336" spans="2:6" x14ac:dyDescent="0.25">
      <c r="B336" s="13" t="s">
        <v>26</v>
      </c>
      <c r="C336" s="254" t="s">
        <v>351</v>
      </c>
      <c r="D336" s="26" t="s">
        <v>352</v>
      </c>
      <c r="E336" s="245"/>
      <c r="F336" s="246"/>
    </row>
    <row r="337" spans="2:6" x14ac:dyDescent="0.25">
      <c r="B337" s="52" t="s">
        <v>28</v>
      </c>
      <c r="C337" s="48" t="s">
        <v>105</v>
      </c>
      <c r="D337" s="49" t="s">
        <v>49</v>
      </c>
      <c r="E337" s="28">
        <f>E332*E336</f>
        <v>0</v>
      </c>
      <c r="F337" s="29">
        <f>F332*F336</f>
        <v>0</v>
      </c>
    </row>
    <row r="338" spans="2:6" x14ac:dyDescent="0.25">
      <c r="B338" s="11"/>
      <c r="C338" s="51"/>
      <c r="D338" s="49" t="s">
        <v>50</v>
      </c>
      <c r="E338" s="45">
        <f>0.001*3.6*E337</f>
        <v>0</v>
      </c>
      <c r="F338" s="46">
        <f>0.001*3.6*F337</f>
        <v>0</v>
      </c>
    </row>
    <row r="339" spans="2:6" x14ac:dyDescent="0.25">
      <c r="B339" s="43" t="s">
        <v>44</v>
      </c>
      <c r="C339" s="48" t="s">
        <v>213</v>
      </c>
      <c r="D339" s="49" t="s">
        <v>49</v>
      </c>
      <c r="E339" s="541">
        <f>E337-F337</f>
        <v>0</v>
      </c>
      <c r="F339" s="542"/>
    </row>
    <row r="340" spans="2:6" ht="15.75" thickBot="1" x14ac:dyDescent="0.3">
      <c r="B340" s="158"/>
      <c r="C340" s="23"/>
      <c r="D340" s="38" t="s">
        <v>50</v>
      </c>
      <c r="E340" s="545">
        <f>0.001*E339*3.6</f>
        <v>0</v>
      </c>
      <c r="F340" s="546"/>
    </row>
    <row r="341" spans="2:6" x14ac:dyDescent="0.25">
      <c r="B341" s="151"/>
      <c r="D341" s="27"/>
      <c r="E341" s="152"/>
      <c r="F341" s="108"/>
    </row>
    <row r="342" spans="2:6" ht="15.75" thickBot="1" x14ac:dyDescent="0.3">
      <c r="B342" s="151"/>
      <c r="D342" s="27"/>
      <c r="E342" s="152"/>
      <c r="F342" s="108"/>
    </row>
    <row r="343" spans="2:6" ht="15.75" thickBot="1" x14ac:dyDescent="0.3">
      <c r="B343" s="18" t="s">
        <v>391</v>
      </c>
      <c r="C343" s="534" t="s">
        <v>218</v>
      </c>
      <c r="D343" s="535"/>
      <c r="E343" s="535"/>
      <c r="F343" s="536"/>
    </row>
    <row r="344" spans="2:6" x14ac:dyDescent="0.25">
      <c r="B344" s="8" t="s">
        <v>0</v>
      </c>
      <c r="C344" s="63" t="s">
        <v>212</v>
      </c>
      <c r="D344" s="25" t="s">
        <v>47</v>
      </c>
      <c r="E344" s="148"/>
      <c r="F344" s="280"/>
    </row>
    <row r="345" spans="2:6" x14ac:dyDescent="0.25">
      <c r="B345" s="43" t="s">
        <v>1</v>
      </c>
      <c r="C345" s="48" t="s">
        <v>203</v>
      </c>
      <c r="D345" s="49" t="s">
        <v>49</v>
      </c>
      <c r="E345" s="245"/>
      <c r="F345" s="246"/>
    </row>
    <row r="346" spans="2:6" x14ac:dyDescent="0.25">
      <c r="B346" s="11"/>
      <c r="C346" s="51"/>
      <c r="D346" s="49" t="s">
        <v>50</v>
      </c>
      <c r="E346" s="45">
        <f>0.001*3.6*E345</f>
        <v>0</v>
      </c>
      <c r="F346" s="46">
        <f>0.001*3.6*F345</f>
        <v>0</v>
      </c>
    </row>
    <row r="347" spans="2:6" x14ac:dyDescent="0.25">
      <c r="B347" s="43" t="s">
        <v>3</v>
      </c>
      <c r="C347" s="48" t="s">
        <v>233</v>
      </c>
      <c r="D347" s="49" t="s">
        <v>49</v>
      </c>
      <c r="E347" s="245"/>
      <c r="F347" s="246"/>
    </row>
    <row r="348" spans="2:6" x14ac:dyDescent="0.25">
      <c r="B348" s="11"/>
      <c r="C348" s="51"/>
      <c r="D348" s="49" t="s">
        <v>50</v>
      </c>
      <c r="E348" s="45">
        <f>0.001*3.6*E347</f>
        <v>0</v>
      </c>
      <c r="F348" s="46">
        <f>0.001*3.6*F347</f>
        <v>0</v>
      </c>
    </row>
    <row r="349" spans="2:6" x14ac:dyDescent="0.25">
      <c r="B349" s="52">
        <v>4</v>
      </c>
      <c r="C349" s="161" t="s">
        <v>234</v>
      </c>
      <c r="D349" s="49" t="s">
        <v>49</v>
      </c>
      <c r="E349" s="541">
        <f>E347-F347</f>
        <v>0</v>
      </c>
      <c r="F349" s="542"/>
    </row>
    <row r="350" spans="2:6" x14ac:dyDescent="0.25">
      <c r="B350" s="11"/>
      <c r="C350" s="51"/>
      <c r="D350" s="26" t="s">
        <v>50</v>
      </c>
      <c r="E350" s="543">
        <f>0.001*E349*3.6</f>
        <v>0</v>
      </c>
      <c r="F350" s="544"/>
    </row>
    <row r="351" spans="2:6" x14ac:dyDescent="0.25">
      <c r="B351" s="11" t="s">
        <v>28</v>
      </c>
      <c r="C351" s="254" t="s">
        <v>351</v>
      </c>
      <c r="D351" s="26" t="s">
        <v>352</v>
      </c>
      <c r="E351" s="245"/>
      <c r="F351" s="246"/>
    </row>
    <row r="352" spans="2:6" x14ac:dyDescent="0.25">
      <c r="B352" s="43" t="s">
        <v>44</v>
      </c>
      <c r="C352" s="48" t="s">
        <v>206</v>
      </c>
      <c r="D352" s="49" t="s">
        <v>49</v>
      </c>
      <c r="E352" s="28">
        <f>E347*E351</f>
        <v>0</v>
      </c>
      <c r="F352" s="28">
        <f>F347*F351</f>
        <v>0</v>
      </c>
    </row>
    <row r="353" spans="2:6" x14ac:dyDescent="0.25">
      <c r="B353" s="11"/>
      <c r="C353" s="51"/>
      <c r="D353" s="49" t="s">
        <v>50</v>
      </c>
      <c r="E353" s="45">
        <f>0.001*3.6*E352</f>
        <v>0</v>
      </c>
      <c r="F353" s="46">
        <f>0.001*3.6*F352</f>
        <v>0</v>
      </c>
    </row>
    <row r="354" spans="2:6" x14ac:dyDescent="0.25">
      <c r="B354" s="43" t="s">
        <v>31</v>
      </c>
      <c r="C354" s="48" t="s">
        <v>235</v>
      </c>
      <c r="D354" s="49" t="s">
        <v>49</v>
      </c>
      <c r="E354" s="541">
        <f>E352-F352</f>
        <v>0</v>
      </c>
      <c r="F354" s="542"/>
    </row>
    <row r="355" spans="2:6" ht="15.75" thickBot="1" x14ac:dyDescent="0.3">
      <c r="B355" s="158"/>
      <c r="C355" s="23"/>
      <c r="D355" s="38" t="s">
        <v>50</v>
      </c>
      <c r="E355" s="545">
        <f>0.001*E354*3.6</f>
        <v>0</v>
      </c>
      <c r="F355" s="546"/>
    </row>
    <row r="356" spans="2:6" ht="15.75" thickBot="1" x14ac:dyDescent="0.3">
      <c r="B356" s="151"/>
      <c r="D356" s="27"/>
      <c r="E356" s="152"/>
      <c r="F356" s="108"/>
    </row>
    <row r="357" spans="2:6" ht="15.75" thickBot="1" x14ac:dyDescent="0.3">
      <c r="B357" s="18" t="s">
        <v>459</v>
      </c>
      <c r="C357" s="529" t="s">
        <v>219</v>
      </c>
      <c r="D357" s="530"/>
      <c r="E357" s="530"/>
      <c r="F357" s="531"/>
    </row>
    <row r="358" spans="2:6" x14ac:dyDescent="0.25">
      <c r="B358" s="8" t="s">
        <v>0</v>
      </c>
      <c r="C358" s="63" t="s">
        <v>369</v>
      </c>
      <c r="D358" s="25" t="s">
        <v>47</v>
      </c>
      <c r="E358" s="259"/>
      <c r="F358" s="260"/>
    </row>
    <row r="359" spans="2:6" x14ac:dyDescent="0.25">
      <c r="B359" s="43" t="s">
        <v>1</v>
      </c>
      <c r="C359" s="48" t="s">
        <v>48</v>
      </c>
      <c r="D359" s="49" t="s">
        <v>49</v>
      </c>
      <c r="E359" s="261"/>
      <c r="F359" s="262"/>
    </row>
    <row r="360" spans="2:6" x14ac:dyDescent="0.25">
      <c r="B360" s="11"/>
      <c r="C360" s="51"/>
      <c r="D360" s="49" t="s">
        <v>50</v>
      </c>
      <c r="E360" s="45">
        <f>0.001*3.6*E359</f>
        <v>0</v>
      </c>
      <c r="F360" s="46">
        <f>0.001*3.6*F359</f>
        <v>0</v>
      </c>
    </row>
    <row r="361" spans="2:6" x14ac:dyDescent="0.25">
      <c r="B361" s="43" t="s">
        <v>3</v>
      </c>
      <c r="C361" s="48" t="s">
        <v>104</v>
      </c>
      <c r="D361" s="49" t="s">
        <v>49</v>
      </c>
      <c r="E361" s="261"/>
      <c r="F361" s="262"/>
    </row>
    <row r="362" spans="2:6" x14ac:dyDescent="0.25">
      <c r="B362" s="11"/>
      <c r="C362" s="51"/>
      <c r="D362" s="49" t="s">
        <v>50</v>
      </c>
      <c r="E362" s="45">
        <f>0.001*3.6*E361</f>
        <v>0</v>
      </c>
      <c r="F362" s="46">
        <f>0.001*3.6*F361</f>
        <v>0</v>
      </c>
    </row>
    <row r="363" spans="2:6" x14ac:dyDescent="0.25">
      <c r="B363" s="52">
        <v>4</v>
      </c>
      <c r="C363" s="161" t="s">
        <v>232</v>
      </c>
      <c r="D363" s="49" t="s">
        <v>49</v>
      </c>
      <c r="E363" s="541">
        <f>E361-F361</f>
        <v>0</v>
      </c>
      <c r="F363" s="542"/>
    </row>
    <row r="364" spans="2:6" x14ac:dyDescent="0.25">
      <c r="B364" s="52"/>
      <c r="C364" s="149"/>
      <c r="D364" s="26" t="s">
        <v>50</v>
      </c>
      <c r="E364" s="543">
        <f>0.001*E363*3.6</f>
        <v>0</v>
      </c>
      <c r="F364" s="544"/>
    </row>
    <row r="365" spans="2:6" x14ac:dyDescent="0.25">
      <c r="B365" s="43" t="s">
        <v>28</v>
      </c>
      <c r="C365" s="48" t="s">
        <v>105</v>
      </c>
      <c r="D365" s="49" t="s">
        <v>49</v>
      </c>
      <c r="E365" s="261"/>
      <c r="F365" s="262"/>
    </row>
    <row r="366" spans="2:6" x14ac:dyDescent="0.25">
      <c r="B366" s="11"/>
      <c r="C366" s="51"/>
      <c r="D366" s="49" t="s">
        <v>50</v>
      </c>
      <c r="E366" s="45">
        <f t="shared" ref="E366" si="0">0.001*3.6*E365</f>
        <v>0</v>
      </c>
      <c r="F366" s="46">
        <f>0.001*3.6*F365</f>
        <v>0</v>
      </c>
    </row>
    <row r="367" spans="2:6" x14ac:dyDescent="0.25">
      <c r="B367" s="43" t="s">
        <v>44</v>
      </c>
      <c r="C367" s="48" t="s">
        <v>213</v>
      </c>
      <c r="D367" s="49" t="s">
        <v>49</v>
      </c>
      <c r="E367" s="541">
        <f>E365-F365</f>
        <v>0</v>
      </c>
      <c r="F367" s="542"/>
    </row>
    <row r="368" spans="2:6" ht="15.75" thickBot="1" x14ac:dyDescent="0.3">
      <c r="B368" s="158"/>
      <c r="C368" s="23"/>
      <c r="D368" s="38" t="s">
        <v>50</v>
      </c>
      <c r="E368" s="545">
        <f>0.001*E367*3.6</f>
        <v>0</v>
      </c>
      <c r="F368" s="546"/>
    </row>
    <row r="369" spans="2:6" ht="15.75" thickBot="1" x14ac:dyDescent="0.3">
      <c r="B369" s="151"/>
      <c r="D369" s="27"/>
      <c r="E369" s="152"/>
      <c r="F369" s="108"/>
    </row>
    <row r="370" spans="2:6" ht="15.75" thickBot="1" x14ac:dyDescent="0.3">
      <c r="B370" s="18" t="s">
        <v>31</v>
      </c>
      <c r="C370" s="529" t="s">
        <v>476</v>
      </c>
      <c r="D370" s="530"/>
      <c r="E370" s="530"/>
      <c r="F370" s="531"/>
    </row>
    <row r="371" spans="2:6" ht="15.75" thickBot="1" x14ac:dyDescent="0.3">
      <c r="B371" s="10" t="s">
        <v>464</v>
      </c>
      <c r="C371" s="534" t="s">
        <v>477</v>
      </c>
      <c r="D371" s="535"/>
      <c r="E371" s="535"/>
      <c r="F371" s="536"/>
    </row>
    <row r="372" spans="2:6" x14ac:dyDescent="0.25">
      <c r="B372" s="62" t="s">
        <v>0</v>
      </c>
      <c r="C372" s="35" t="s">
        <v>466</v>
      </c>
      <c r="D372" s="25" t="s">
        <v>106</v>
      </c>
      <c r="E372" s="148"/>
      <c r="F372" s="280"/>
    </row>
    <row r="373" spans="2:6" x14ac:dyDescent="0.25">
      <c r="B373" s="13" t="s">
        <v>1</v>
      </c>
      <c r="C373" s="14" t="s">
        <v>467</v>
      </c>
      <c r="D373" s="26" t="s">
        <v>148</v>
      </c>
      <c r="E373" s="245"/>
      <c r="F373" s="246"/>
    </row>
    <row r="374" spans="2:6" x14ac:dyDescent="0.25">
      <c r="B374" s="13" t="s">
        <v>3</v>
      </c>
      <c r="C374" s="14" t="s">
        <v>461</v>
      </c>
      <c r="D374" s="26" t="s">
        <v>146</v>
      </c>
      <c r="E374" s="245"/>
      <c r="F374" s="246"/>
    </row>
    <row r="375" spans="2:6" x14ac:dyDescent="0.25">
      <c r="B375" s="13" t="s">
        <v>26</v>
      </c>
      <c r="C375" s="14" t="s">
        <v>462</v>
      </c>
      <c r="D375" s="26" t="s">
        <v>146</v>
      </c>
      <c r="E375" s="245"/>
      <c r="F375" s="246"/>
    </row>
    <row r="376" spans="2:6" x14ac:dyDescent="0.25">
      <c r="B376" s="13" t="s">
        <v>28</v>
      </c>
      <c r="C376" s="14" t="s">
        <v>463</v>
      </c>
      <c r="D376" s="26" t="s">
        <v>460</v>
      </c>
      <c r="E376" s="245"/>
      <c r="F376" s="246"/>
    </row>
    <row r="377" spans="2:6" x14ac:dyDescent="0.25">
      <c r="B377" s="13" t="s">
        <v>44</v>
      </c>
      <c r="C377" s="14" t="s">
        <v>222</v>
      </c>
      <c r="D377" s="26" t="s">
        <v>460</v>
      </c>
      <c r="E377" s="245"/>
      <c r="F377" s="246"/>
    </row>
    <row r="378" spans="2:6" ht="15.75" thickBot="1" x14ac:dyDescent="0.3">
      <c r="B378" s="41" t="s">
        <v>31</v>
      </c>
      <c r="C378" s="81" t="s">
        <v>223</v>
      </c>
      <c r="D378" s="82" t="s">
        <v>460</v>
      </c>
      <c r="E378" s="249"/>
      <c r="F378" s="250"/>
    </row>
    <row r="379" spans="2:6" ht="15.75" thickBot="1" x14ac:dyDescent="0.3">
      <c r="B379" s="32"/>
      <c r="C379" s="32"/>
      <c r="D379" s="32"/>
      <c r="E379" s="32"/>
      <c r="F379" s="32"/>
    </row>
    <row r="380" spans="2:6" ht="15.75" thickBot="1" x14ac:dyDescent="0.3">
      <c r="B380" s="18" t="s">
        <v>465</v>
      </c>
      <c r="C380" s="529" t="s">
        <v>475</v>
      </c>
      <c r="D380" s="530"/>
      <c r="E380" s="530"/>
      <c r="F380" s="531"/>
    </row>
    <row r="381" spans="2:6" x14ac:dyDescent="0.25">
      <c r="B381" s="8" t="s">
        <v>0</v>
      </c>
      <c r="C381" s="39" t="s">
        <v>220</v>
      </c>
      <c r="D381" s="288" t="s">
        <v>473</v>
      </c>
      <c r="E381" s="295"/>
      <c r="F381" s="296"/>
    </row>
    <row r="382" spans="2:6" x14ac:dyDescent="0.25">
      <c r="B382" s="13" t="s">
        <v>1</v>
      </c>
      <c r="C382" s="14" t="s">
        <v>221</v>
      </c>
      <c r="D382" s="289" t="s">
        <v>473</v>
      </c>
      <c r="E382" s="109"/>
      <c r="F382" s="121"/>
    </row>
    <row r="383" spans="2:6" x14ac:dyDescent="0.25">
      <c r="B383" s="13" t="s">
        <v>3</v>
      </c>
      <c r="C383" s="14" t="s">
        <v>468</v>
      </c>
      <c r="D383" s="289" t="s">
        <v>473</v>
      </c>
      <c r="E383" s="109"/>
      <c r="F383" s="121"/>
    </row>
    <row r="384" spans="2:6" x14ac:dyDescent="0.25">
      <c r="B384" s="13" t="s">
        <v>26</v>
      </c>
      <c r="C384" s="14" t="s">
        <v>469</v>
      </c>
      <c r="D384" s="289" t="s">
        <v>473</v>
      </c>
      <c r="E384" s="109"/>
      <c r="F384" s="121"/>
    </row>
    <row r="385" spans="2:6" x14ac:dyDescent="0.25">
      <c r="B385" s="13" t="s">
        <v>28</v>
      </c>
      <c r="C385" s="14" t="s">
        <v>470</v>
      </c>
      <c r="D385" s="289" t="s">
        <v>473</v>
      </c>
      <c r="E385" s="109"/>
      <c r="F385" s="121"/>
    </row>
    <row r="386" spans="2:6" x14ac:dyDescent="0.25">
      <c r="B386" s="13" t="s">
        <v>44</v>
      </c>
      <c r="C386" s="14" t="s">
        <v>471</v>
      </c>
      <c r="D386" s="289" t="s">
        <v>473</v>
      </c>
      <c r="E386" s="109"/>
      <c r="F386" s="121"/>
    </row>
    <row r="387" spans="2:6" ht="15.75" thickBot="1" x14ac:dyDescent="0.3">
      <c r="B387" s="30" t="s">
        <v>31</v>
      </c>
      <c r="C387" s="81" t="s">
        <v>472</v>
      </c>
      <c r="D387" s="291" t="s">
        <v>473</v>
      </c>
      <c r="E387" s="107"/>
      <c r="F387" s="297"/>
    </row>
    <row r="388" spans="2:6" ht="15.75" thickBot="1" x14ac:dyDescent="0.3">
      <c r="B388" s="32"/>
      <c r="C388" s="292" t="s">
        <v>474</v>
      </c>
      <c r="D388" s="293" t="s">
        <v>473</v>
      </c>
      <c r="E388" s="293">
        <f>SUM(E381:E387)</f>
        <v>0</v>
      </c>
      <c r="F388" s="298">
        <f>SUM(F381:F387)</f>
        <v>0</v>
      </c>
    </row>
    <row r="389" spans="2:6" ht="15.75" thickBot="1" x14ac:dyDescent="0.3">
      <c r="B389" s="32"/>
      <c r="C389" s="32"/>
      <c r="D389" s="32"/>
      <c r="E389" s="32"/>
      <c r="F389" s="32"/>
    </row>
    <row r="390" spans="2:6" ht="15.75" thickBot="1" x14ac:dyDescent="0.3">
      <c r="B390" s="18" t="s">
        <v>478</v>
      </c>
      <c r="C390" s="529" t="s">
        <v>479</v>
      </c>
      <c r="D390" s="530"/>
      <c r="E390" s="530"/>
      <c r="F390" s="531"/>
    </row>
    <row r="391" spans="2:6" x14ac:dyDescent="0.25">
      <c r="B391" s="8" t="s">
        <v>0</v>
      </c>
      <c r="C391" s="39" t="s">
        <v>480</v>
      </c>
      <c r="D391" s="288" t="s">
        <v>473</v>
      </c>
      <c r="E391" s="148"/>
      <c r="F391" s="280"/>
    </row>
    <row r="392" spans="2:6" x14ac:dyDescent="0.25">
      <c r="B392" s="13" t="s">
        <v>1</v>
      </c>
      <c r="C392" s="14" t="s">
        <v>481</v>
      </c>
      <c r="D392" s="289" t="s">
        <v>473</v>
      </c>
      <c r="E392" s="245"/>
      <c r="F392" s="246"/>
    </row>
    <row r="393" spans="2:6" x14ac:dyDescent="0.25">
      <c r="B393" s="13" t="s">
        <v>3</v>
      </c>
      <c r="C393" s="14" t="s">
        <v>482</v>
      </c>
      <c r="D393" s="289" t="s">
        <v>473</v>
      </c>
      <c r="E393" s="245"/>
      <c r="F393" s="246"/>
    </row>
    <row r="394" spans="2:6" ht="15.75" thickBot="1" x14ac:dyDescent="0.3">
      <c r="B394" s="13" t="s">
        <v>26</v>
      </c>
      <c r="C394" s="53" t="s">
        <v>483</v>
      </c>
      <c r="D394" s="290" t="s">
        <v>473</v>
      </c>
      <c r="E394" s="299"/>
      <c r="F394" s="300"/>
    </row>
    <row r="395" spans="2:6" ht="15.75" thickBot="1" x14ac:dyDescent="0.3">
      <c r="B395" s="32"/>
      <c r="C395" s="292" t="s">
        <v>474</v>
      </c>
      <c r="D395" s="293" t="s">
        <v>473</v>
      </c>
      <c r="E395" s="301">
        <f>SUM(E391:E394)</f>
        <v>0</v>
      </c>
      <c r="F395" s="302">
        <f>SUM(F391:F394)</f>
        <v>0</v>
      </c>
    </row>
    <row r="396" spans="2:6" ht="15.75" thickBot="1" x14ac:dyDescent="0.3">
      <c r="B396" s="32"/>
      <c r="C396" s="32"/>
      <c r="D396" s="32"/>
      <c r="E396" s="32"/>
      <c r="F396" s="32"/>
    </row>
    <row r="397" spans="2:6" ht="15.75" thickBot="1" x14ac:dyDescent="0.3">
      <c r="B397" s="10" t="s">
        <v>484</v>
      </c>
      <c r="C397" s="534" t="s">
        <v>224</v>
      </c>
      <c r="D397" s="535"/>
      <c r="E397" s="535"/>
      <c r="F397" s="536"/>
    </row>
    <row r="398" spans="2:6" x14ac:dyDescent="0.25">
      <c r="B398" s="11" t="s">
        <v>0</v>
      </c>
      <c r="C398" s="83" t="s">
        <v>109</v>
      </c>
      <c r="D398" s="84" t="s">
        <v>107</v>
      </c>
      <c r="E398" s="85">
        <f>E388+E395</f>
        <v>0</v>
      </c>
      <c r="F398" s="312">
        <f>F388+F395</f>
        <v>0</v>
      </c>
    </row>
    <row r="399" spans="2:6" x14ac:dyDescent="0.25">
      <c r="B399" s="52" t="s">
        <v>1</v>
      </c>
      <c r="C399" s="53" t="s">
        <v>110</v>
      </c>
      <c r="D399" s="44" t="s">
        <v>107</v>
      </c>
      <c r="E399" s="596">
        <f>E398-F398</f>
        <v>0</v>
      </c>
      <c r="F399" s="597"/>
    </row>
    <row r="400" spans="2:6" ht="15.75" thickBot="1" x14ac:dyDescent="0.3">
      <c r="B400" s="41"/>
      <c r="C400" s="24"/>
      <c r="D400" s="86" t="s">
        <v>103</v>
      </c>
      <c r="E400" s="598" t="e">
        <f>100*E399/E398</f>
        <v>#DIV/0!</v>
      </c>
      <c r="F400" s="599"/>
    </row>
    <row r="401" spans="2:23" ht="15.75" thickBot="1" x14ac:dyDescent="0.3">
      <c r="B401" s="32"/>
      <c r="C401" s="32"/>
      <c r="D401" s="32"/>
      <c r="E401" s="32"/>
      <c r="F401" s="32"/>
    </row>
    <row r="402" spans="2:23" ht="15.75" thickBot="1" x14ac:dyDescent="0.3">
      <c r="B402" s="10" t="s">
        <v>32</v>
      </c>
      <c r="C402" s="534" t="s">
        <v>227</v>
      </c>
      <c r="D402" s="535"/>
      <c r="E402" s="535"/>
      <c r="F402" s="536"/>
    </row>
    <row r="403" spans="2:23" x14ac:dyDescent="0.25">
      <c r="B403" s="13" t="s">
        <v>0</v>
      </c>
      <c r="C403" s="14" t="s">
        <v>111</v>
      </c>
      <c r="D403" s="49" t="s">
        <v>112</v>
      </c>
      <c r="E403" s="600"/>
      <c r="F403" s="601"/>
    </row>
    <row r="404" spans="2:23" ht="15.75" thickBot="1" x14ac:dyDescent="0.3">
      <c r="B404" s="30" t="s">
        <v>1</v>
      </c>
      <c r="C404" s="17" t="s">
        <v>113</v>
      </c>
      <c r="D404" s="38" t="s">
        <v>114</v>
      </c>
      <c r="E404" s="602"/>
      <c r="F404" s="603"/>
    </row>
    <row r="405" spans="2:23" ht="15.75" thickBot="1" x14ac:dyDescent="0.3">
      <c r="B405" s="32"/>
      <c r="C405" s="32"/>
      <c r="D405" s="32"/>
      <c r="E405" s="32"/>
      <c r="F405" s="32"/>
    </row>
    <row r="406" spans="2:23" ht="15.75" thickBot="1" x14ac:dyDescent="0.3">
      <c r="B406" s="10" t="s">
        <v>33</v>
      </c>
      <c r="C406" s="534" t="s">
        <v>228</v>
      </c>
      <c r="D406" s="535"/>
      <c r="E406" s="535"/>
      <c r="F406" s="536"/>
    </row>
    <row r="407" spans="2:23" x14ac:dyDescent="0.25">
      <c r="B407" s="75" t="s">
        <v>0</v>
      </c>
      <c r="C407" s="12" t="s">
        <v>115</v>
      </c>
      <c r="D407" s="72" t="s">
        <v>225</v>
      </c>
      <c r="E407" s="604">
        <f>'0.5. Efekt eko'!K32</f>
        <v>0</v>
      </c>
      <c r="F407" s="605"/>
    </row>
    <row r="408" spans="2:23" x14ac:dyDescent="0.25">
      <c r="B408" s="71"/>
      <c r="C408" s="40"/>
      <c r="D408" s="26" t="s">
        <v>103</v>
      </c>
      <c r="E408" s="596" t="e">
        <f>'0.5. Efekt eko'!L32</f>
        <v>#DIV/0!</v>
      </c>
      <c r="F408" s="597"/>
    </row>
    <row r="409" spans="2:23" ht="15.75" thickBot="1" x14ac:dyDescent="0.3">
      <c r="B409" s="16" t="s">
        <v>1</v>
      </c>
      <c r="C409" s="17" t="s">
        <v>116</v>
      </c>
      <c r="D409" s="160" t="s">
        <v>226</v>
      </c>
      <c r="E409" s="602" t="e">
        <f>'0.5. Efekt eko'!J37</f>
        <v>#DIV/0!</v>
      </c>
      <c r="F409" s="603"/>
    </row>
    <row r="410" spans="2:23" ht="15.75" thickBot="1" x14ac:dyDescent="0.3">
      <c r="B410" s="32"/>
      <c r="C410" s="32"/>
      <c r="D410" s="32"/>
      <c r="E410" s="32"/>
      <c r="F410" s="32"/>
    </row>
    <row r="411" spans="2:23" ht="15.75" thickBot="1" x14ac:dyDescent="0.3">
      <c r="B411" s="10" t="s">
        <v>34</v>
      </c>
      <c r="C411" s="534" t="s">
        <v>230</v>
      </c>
      <c r="D411" s="535"/>
      <c r="E411" s="535"/>
      <c r="F411" s="536"/>
    </row>
    <row r="412" spans="2:23" ht="24" thickBot="1" x14ac:dyDescent="0.3">
      <c r="B412" s="16" t="s">
        <v>0</v>
      </c>
      <c r="C412" s="81" t="s">
        <v>229</v>
      </c>
      <c r="D412" s="87" t="s">
        <v>117</v>
      </c>
      <c r="E412" s="549"/>
      <c r="F412" s="550"/>
    </row>
    <row r="413" spans="2:23" ht="15.75" thickBot="1" x14ac:dyDescent="0.3"/>
    <row r="414" spans="2:23" ht="15.75" thickBot="1" x14ac:dyDescent="0.3">
      <c r="B414" s="18" t="s">
        <v>37</v>
      </c>
      <c r="C414" s="529" t="s">
        <v>231</v>
      </c>
      <c r="D414" s="530"/>
      <c r="E414" s="530"/>
      <c r="F414" s="531"/>
      <c r="G414" s="95"/>
      <c r="V414" s="95"/>
      <c r="W414" s="95"/>
    </row>
    <row r="415" spans="2:23" x14ac:dyDescent="0.25">
      <c r="B415" s="18">
        <v>1</v>
      </c>
      <c r="C415" s="212" t="s">
        <v>214</v>
      </c>
      <c r="D415" s="213" t="s">
        <v>158</v>
      </c>
      <c r="E415" s="287"/>
      <c r="F415" s="303"/>
      <c r="G415" s="95"/>
      <c r="V415" s="95"/>
      <c r="W415" s="95"/>
    </row>
    <row r="416" spans="2:23" ht="15.75" thickBot="1" x14ac:dyDescent="0.3">
      <c r="B416" s="304" t="s">
        <v>1</v>
      </c>
      <c r="C416" s="294" t="s">
        <v>319</v>
      </c>
      <c r="D416" s="150" t="s">
        <v>39</v>
      </c>
      <c r="E416" s="257"/>
      <c r="F416" s="258"/>
      <c r="G416" s="95"/>
      <c r="V416" s="95"/>
      <c r="W416" s="95"/>
    </row>
    <row r="417" spans="2:23" x14ac:dyDescent="0.25">
      <c r="B417" s="248" t="s">
        <v>3</v>
      </c>
      <c r="C417" s="12" t="s">
        <v>215</v>
      </c>
      <c r="D417" s="166" t="s">
        <v>158</v>
      </c>
      <c r="E417" s="539"/>
      <c r="F417" s="540"/>
      <c r="G417" s="95"/>
      <c r="V417" s="95"/>
      <c r="W417" s="95"/>
    </row>
    <row r="418" spans="2:23" ht="15.75" thickBot="1" x14ac:dyDescent="0.3">
      <c r="B418" s="216"/>
      <c r="C418" s="24"/>
      <c r="D418" s="150" t="s">
        <v>103</v>
      </c>
      <c r="E418" s="537"/>
      <c r="F418" s="538"/>
      <c r="G418" s="95"/>
      <c r="V418" s="95"/>
      <c r="W418" s="95"/>
    </row>
    <row r="419" spans="2:23" ht="15.75" thickBot="1" x14ac:dyDescent="0.3">
      <c r="G419" s="95"/>
      <c r="N419" s="95"/>
      <c r="O419" s="95"/>
      <c r="V419" s="95"/>
      <c r="W419" s="95"/>
    </row>
    <row r="420" spans="2:23" ht="15.75" thickBot="1" x14ac:dyDescent="0.3">
      <c r="B420" s="10" t="s">
        <v>65</v>
      </c>
      <c r="C420" s="534" t="s">
        <v>246</v>
      </c>
      <c r="D420" s="535"/>
      <c r="E420" s="535"/>
      <c r="F420" s="536"/>
      <c r="G420" s="95"/>
      <c r="N420" s="95"/>
      <c r="O420" s="95"/>
      <c r="V420" s="95"/>
      <c r="W420" s="95"/>
    </row>
    <row r="421" spans="2:23" ht="15.75" thickBot="1" x14ac:dyDescent="0.3">
      <c r="B421" s="126" t="s">
        <v>17</v>
      </c>
      <c r="C421" s="165" t="s">
        <v>128</v>
      </c>
      <c r="D421" s="547" t="s">
        <v>129</v>
      </c>
      <c r="E421" s="548"/>
      <c r="F421" s="170" t="s">
        <v>130</v>
      </c>
      <c r="G421" s="95"/>
      <c r="N421" s="95"/>
      <c r="O421" s="95"/>
      <c r="V421" s="95"/>
      <c r="W421" s="95"/>
    </row>
    <row r="422" spans="2:23" x14ac:dyDescent="0.25">
      <c r="B422" s="123" t="s">
        <v>1</v>
      </c>
      <c r="C422" s="162" t="s">
        <v>238</v>
      </c>
      <c r="D422" s="166" t="s">
        <v>158</v>
      </c>
      <c r="E422" s="167" t="s">
        <v>240</v>
      </c>
      <c r="F422" s="99" t="s">
        <v>241</v>
      </c>
      <c r="G422" s="95"/>
      <c r="V422" s="95"/>
      <c r="W422" s="95"/>
    </row>
    <row r="423" spans="2:23" ht="15.4" customHeight="1" x14ac:dyDescent="0.25">
      <c r="B423" s="112" t="s">
        <v>3</v>
      </c>
      <c r="C423" s="164" t="s">
        <v>242</v>
      </c>
      <c r="D423" s="159" t="s">
        <v>158</v>
      </c>
      <c r="E423" s="168" t="s">
        <v>249</v>
      </c>
      <c r="F423" s="171" t="s">
        <v>131</v>
      </c>
      <c r="G423" s="95"/>
      <c r="V423" s="95"/>
      <c r="W423" s="95"/>
    </row>
    <row r="424" spans="2:23" x14ac:dyDescent="0.25">
      <c r="B424" s="112" t="s">
        <v>26</v>
      </c>
      <c r="C424" s="163" t="s">
        <v>239</v>
      </c>
      <c r="D424" s="159" t="s">
        <v>158</v>
      </c>
      <c r="E424" s="169" t="s">
        <v>250</v>
      </c>
      <c r="F424" s="171" t="s">
        <v>243</v>
      </c>
      <c r="G424" s="95"/>
      <c r="V424" s="95"/>
      <c r="W424" s="95"/>
    </row>
    <row r="425" spans="2:23" x14ac:dyDescent="0.25">
      <c r="B425" s="112" t="s">
        <v>28</v>
      </c>
      <c r="C425" s="100" t="s">
        <v>258</v>
      </c>
      <c r="D425" s="159" t="s">
        <v>158</v>
      </c>
      <c r="E425" s="172" t="s">
        <v>251</v>
      </c>
      <c r="F425" s="121" t="s">
        <v>133</v>
      </c>
      <c r="G425" s="95"/>
      <c r="V425" s="95"/>
      <c r="W425" s="95"/>
    </row>
    <row r="426" spans="2:23" x14ac:dyDescent="0.25">
      <c r="B426" s="112" t="s">
        <v>44</v>
      </c>
      <c r="C426" s="100" t="s">
        <v>257</v>
      </c>
      <c r="D426" s="159" t="s">
        <v>158</v>
      </c>
      <c r="E426" s="177" t="s">
        <v>252</v>
      </c>
      <c r="F426" s="121" t="s">
        <v>134</v>
      </c>
    </row>
    <row r="427" spans="2:23" x14ac:dyDescent="0.25">
      <c r="B427" s="112" t="s">
        <v>31</v>
      </c>
      <c r="C427" s="100" t="s">
        <v>244</v>
      </c>
      <c r="D427" s="159" t="s">
        <v>158</v>
      </c>
      <c r="E427" s="173" t="s">
        <v>253</v>
      </c>
      <c r="F427" s="121" t="s">
        <v>159</v>
      </c>
    </row>
    <row r="428" spans="2:23" x14ac:dyDescent="0.25">
      <c r="B428" s="112" t="s">
        <v>32</v>
      </c>
      <c r="C428" s="100" t="s">
        <v>247</v>
      </c>
      <c r="D428" s="159" t="s">
        <v>158</v>
      </c>
      <c r="E428" s="174" t="s">
        <v>254</v>
      </c>
      <c r="F428" s="121" t="s">
        <v>160</v>
      </c>
    </row>
    <row r="429" spans="2:23" x14ac:dyDescent="0.25">
      <c r="B429" s="112" t="s">
        <v>33</v>
      </c>
      <c r="C429" s="100" t="s">
        <v>256</v>
      </c>
      <c r="D429" s="159" t="s">
        <v>158</v>
      </c>
      <c r="E429" s="175" t="s">
        <v>255</v>
      </c>
      <c r="F429" s="121" t="s">
        <v>162</v>
      </c>
    </row>
    <row r="430" spans="2:23" ht="15.75" thickBot="1" x14ac:dyDescent="0.3">
      <c r="B430" s="126" t="s">
        <v>34</v>
      </c>
      <c r="C430" s="165" t="s">
        <v>245</v>
      </c>
      <c r="D430" s="178" t="s">
        <v>158</v>
      </c>
      <c r="E430" s="179" t="s">
        <v>248</v>
      </c>
      <c r="F430" s="127" t="s">
        <v>163</v>
      </c>
    </row>
    <row r="431" spans="2:23" ht="12.4" customHeight="1" thickBot="1" x14ac:dyDescent="0.3">
      <c r="B431" s="96"/>
      <c r="C431" s="96"/>
      <c r="D431" s="96"/>
      <c r="E431" s="97"/>
      <c r="F431" s="97"/>
    </row>
    <row r="432" spans="2:23" ht="15.75" thickBot="1" x14ac:dyDescent="0.3">
      <c r="B432" s="176" t="s">
        <v>76</v>
      </c>
      <c r="C432" s="518" t="s">
        <v>318</v>
      </c>
      <c r="D432" s="519"/>
      <c r="E432" s="519"/>
      <c r="F432" s="520"/>
    </row>
    <row r="433" spans="2:6" ht="49.15" customHeight="1" thickBot="1" x14ac:dyDescent="0.3">
      <c r="B433" s="515"/>
      <c r="C433" s="516"/>
      <c r="D433" s="516"/>
      <c r="E433" s="516"/>
      <c r="F433" s="517"/>
    </row>
    <row r="434" spans="2:6" x14ac:dyDescent="0.25">
      <c r="B434" s="96"/>
      <c r="C434" s="96"/>
      <c r="D434" s="96"/>
      <c r="E434" s="97"/>
      <c r="F434" s="97"/>
    </row>
    <row r="435" spans="2:6" x14ac:dyDescent="0.25">
      <c r="B435" s="96"/>
      <c r="C435" s="96"/>
      <c r="D435" s="96"/>
      <c r="E435" s="97"/>
      <c r="F435" s="97"/>
    </row>
    <row r="436" spans="2:6" x14ac:dyDescent="0.25">
      <c r="B436" s="96"/>
      <c r="C436" s="96"/>
      <c r="D436" s="96"/>
      <c r="E436" s="97"/>
      <c r="F436" s="97"/>
    </row>
    <row r="437" spans="2:6" x14ac:dyDescent="0.25">
      <c r="B437" s="96"/>
      <c r="C437" s="96"/>
      <c r="D437" s="96"/>
      <c r="E437" s="96"/>
      <c r="F437" s="96"/>
    </row>
    <row r="438" spans="2:6" x14ac:dyDescent="0.25">
      <c r="B438" s="96"/>
      <c r="C438" s="96"/>
      <c r="D438" s="96"/>
      <c r="E438" s="96"/>
      <c r="F438" s="96"/>
    </row>
    <row r="439" spans="2:6" x14ac:dyDescent="0.25">
      <c r="B439" s="96"/>
      <c r="C439" s="96"/>
      <c r="D439" s="96"/>
      <c r="E439" s="96"/>
      <c r="F439" s="96"/>
    </row>
    <row r="440" spans="2:6" x14ac:dyDescent="0.25">
      <c r="B440" s="96"/>
      <c r="C440" s="96"/>
      <c r="D440" s="96"/>
      <c r="E440" s="96"/>
      <c r="F440" s="96"/>
    </row>
    <row r="441" spans="2:6" x14ac:dyDescent="0.25">
      <c r="B441" s="96"/>
      <c r="C441" s="96"/>
      <c r="D441" s="96"/>
      <c r="E441" s="96"/>
      <c r="F441" s="96"/>
    </row>
    <row r="442" spans="2:6" x14ac:dyDescent="0.25">
      <c r="B442" s="96"/>
      <c r="C442" s="96"/>
      <c r="D442" s="96"/>
      <c r="E442" s="96"/>
      <c r="F442" s="96"/>
    </row>
  </sheetData>
  <mergeCells count="102">
    <mergeCell ref="C406:F406"/>
    <mergeCell ref="C411:F411"/>
    <mergeCell ref="E400:F400"/>
    <mergeCell ref="E403:F403"/>
    <mergeCell ref="E404:F404"/>
    <mergeCell ref="C402:F402"/>
    <mergeCell ref="E407:F407"/>
    <mergeCell ref="E408:F408"/>
    <mergeCell ref="E409:F409"/>
    <mergeCell ref="E327:F327"/>
    <mergeCell ref="E322:F322"/>
    <mergeCell ref="E323:F323"/>
    <mergeCell ref="E349:F349"/>
    <mergeCell ref="C329:F329"/>
    <mergeCell ref="E334:F334"/>
    <mergeCell ref="E335:F335"/>
    <mergeCell ref="E339:F339"/>
    <mergeCell ref="E340:F340"/>
    <mergeCell ref="C343:F343"/>
    <mergeCell ref="E326:F326"/>
    <mergeCell ref="E399:F399"/>
    <mergeCell ref="C371:F371"/>
    <mergeCell ref="C397:F397"/>
    <mergeCell ref="C357:F357"/>
    <mergeCell ref="E350:F350"/>
    <mergeCell ref="E363:F363"/>
    <mergeCell ref="E364:F364"/>
    <mergeCell ref="E368:F368"/>
    <mergeCell ref="E367:F367"/>
    <mergeCell ref="E355:F355"/>
    <mergeCell ref="E354:F354"/>
    <mergeCell ref="C370:F370"/>
    <mergeCell ref="C380:F380"/>
    <mergeCell ref="C390:F390"/>
    <mergeCell ref="C24:D24"/>
    <mergeCell ref="C52:F52"/>
    <mergeCell ref="C97:D97"/>
    <mergeCell ref="C102:D102"/>
    <mergeCell ref="C103:D103"/>
    <mergeCell ref="C38:F38"/>
    <mergeCell ref="C53:F53"/>
    <mergeCell ref="C36:D36"/>
    <mergeCell ref="E297:F297"/>
    <mergeCell ref="C54:D54"/>
    <mergeCell ref="C95:F95"/>
    <mergeCell ref="C96:D96"/>
    <mergeCell ref="D20:F20"/>
    <mergeCell ref="D15:F15"/>
    <mergeCell ref="D8:F8"/>
    <mergeCell ref="D11:F11"/>
    <mergeCell ref="D14:F14"/>
    <mergeCell ref="D3:E3"/>
    <mergeCell ref="D4:E4"/>
    <mergeCell ref="C17:F17"/>
    <mergeCell ref="D18:F18"/>
    <mergeCell ref="D19:F19"/>
    <mergeCell ref="D13:F13"/>
    <mergeCell ref="D6:F6"/>
    <mergeCell ref="D7:F7"/>
    <mergeCell ref="D9:F9"/>
    <mergeCell ref="D10:F10"/>
    <mergeCell ref="D12:F12"/>
    <mergeCell ref="C316:F316"/>
    <mergeCell ref="E301:F301"/>
    <mergeCell ref="C151:F151"/>
    <mergeCell ref="C74:F74"/>
    <mergeCell ref="C75:D75"/>
    <mergeCell ref="C127:D127"/>
    <mergeCell ref="C128:D128"/>
    <mergeCell ref="C288:F288"/>
    <mergeCell ref="E300:F300"/>
    <mergeCell ref="C231:F231"/>
    <mergeCell ref="C232:D232"/>
    <mergeCell ref="C263:F263"/>
    <mergeCell ref="C290:F290"/>
    <mergeCell ref="E296:F296"/>
    <mergeCell ref="C243:F243"/>
    <mergeCell ref="C244:D244"/>
    <mergeCell ref="B433:F433"/>
    <mergeCell ref="C432:F432"/>
    <mergeCell ref="C192:D192"/>
    <mergeCell ref="C152:D152"/>
    <mergeCell ref="C212:D212"/>
    <mergeCell ref="C211:F211"/>
    <mergeCell ref="C191:F191"/>
    <mergeCell ref="C153:D153"/>
    <mergeCell ref="C283:F283"/>
    <mergeCell ref="C273:F273"/>
    <mergeCell ref="C171:F171"/>
    <mergeCell ref="C172:D172"/>
    <mergeCell ref="C173:D173"/>
    <mergeCell ref="E418:F418"/>
    <mergeCell ref="E417:F417"/>
    <mergeCell ref="C303:F303"/>
    <mergeCell ref="E309:F309"/>
    <mergeCell ref="E310:F310"/>
    <mergeCell ref="E313:F313"/>
    <mergeCell ref="E314:F314"/>
    <mergeCell ref="C414:F414"/>
    <mergeCell ref="D421:E421"/>
    <mergeCell ref="C420:F420"/>
    <mergeCell ref="E412:F412"/>
  </mergeCells>
  <phoneticPr fontId="19" type="noConversion"/>
  <conditionalFormatting sqref="B433:F433">
    <cfRule type="containsBlanks" dxfId="67" priority="123">
      <formula>LEN(TRIM(B433))=0</formula>
    </cfRule>
  </conditionalFormatting>
  <conditionalFormatting sqref="C41:C50">
    <cfRule type="containsBlanks" priority="107">
      <formula>LEN(TRIM(C41))=0</formula>
    </cfRule>
  </conditionalFormatting>
  <conditionalFormatting sqref="C7:F15">
    <cfRule type="containsBlanks" dxfId="66" priority="115">
      <formula>LEN(TRIM(C7))=0</formula>
    </cfRule>
  </conditionalFormatting>
  <conditionalFormatting sqref="C41:F50">
    <cfRule type="containsBlanks" dxfId="65" priority="97">
      <formula>LEN(TRIM(C41))=0</formula>
    </cfRule>
  </conditionalFormatting>
  <conditionalFormatting sqref="D4:F4">
    <cfRule type="containsBlanks" dxfId="64" priority="119">
      <formula>LEN(TRIM(D4))=0</formula>
    </cfRule>
  </conditionalFormatting>
  <conditionalFormatting sqref="D18:F20">
    <cfRule type="containsBlanks" dxfId="63" priority="112">
      <formula>LEN(TRIM(D18))=0</formula>
    </cfRule>
  </conditionalFormatting>
  <conditionalFormatting sqref="E71:E72">
    <cfRule type="containsBlanks" dxfId="62" priority="88">
      <formula>LEN(TRIM(E71))=0</formula>
    </cfRule>
  </conditionalFormatting>
  <conditionalFormatting sqref="E92:E93">
    <cfRule type="containsBlanks" dxfId="61" priority="79">
      <formula>LEN(TRIM(E92))=0</formula>
    </cfRule>
  </conditionalFormatting>
  <conditionalFormatting sqref="E123:E124">
    <cfRule type="containsBlanks" dxfId="60" priority="76">
      <formula>LEN(TRIM(E123))=0</formula>
    </cfRule>
  </conditionalFormatting>
  <conditionalFormatting sqref="E148:E149">
    <cfRule type="containsBlanks" dxfId="59" priority="67">
      <formula>LEN(TRIM(E148))=0</formula>
    </cfRule>
  </conditionalFormatting>
  <conditionalFormatting sqref="E168:E169">
    <cfRule type="containsBlanks" dxfId="58" priority="56">
      <formula>LEN(TRIM(E168))=0</formula>
    </cfRule>
  </conditionalFormatting>
  <conditionalFormatting sqref="E188:E189">
    <cfRule type="containsBlanks" dxfId="57" priority="49">
      <formula>LEN(TRIM(E188))=0</formula>
    </cfRule>
  </conditionalFormatting>
  <conditionalFormatting sqref="E206:E209">
    <cfRule type="containsBlanks" dxfId="56" priority="37">
      <formula>LEN(TRIM(E206))=0</formula>
    </cfRule>
  </conditionalFormatting>
  <conditionalFormatting sqref="E226:E229">
    <cfRule type="containsBlanks" dxfId="55" priority="32">
      <formula>LEN(TRIM(E226))=0</formula>
    </cfRule>
  </conditionalFormatting>
  <conditionalFormatting sqref="E24:F36">
    <cfRule type="containsBlanks" dxfId="54" priority="98">
      <formula>LEN(TRIM(E24))=0</formula>
    </cfRule>
  </conditionalFormatting>
  <conditionalFormatting sqref="E54:F56">
    <cfRule type="containsBlanks" dxfId="53" priority="95">
      <formula>LEN(TRIM(E54))=0</formula>
    </cfRule>
  </conditionalFormatting>
  <conditionalFormatting sqref="E58:F63">
    <cfRule type="containsBlanks" dxfId="52" priority="93">
      <formula>LEN(TRIM(E58))=0</formula>
    </cfRule>
  </conditionalFormatting>
  <conditionalFormatting sqref="E66:F67">
    <cfRule type="containsBlanks" dxfId="51" priority="91">
      <formula>LEN(TRIM(E66))=0</formula>
    </cfRule>
  </conditionalFormatting>
  <conditionalFormatting sqref="E69:F69">
    <cfRule type="containsBlanks" dxfId="50" priority="89">
      <formula>LEN(TRIM(E69))=0</formula>
    </cfRule>
  </conditionalFormatting>
  <conditionalFormatting sqref="E75:F77">
    <cfRule type="containsBlanks" dxfId="49" priority="86">
      <formula>LEN(TRIM(E75))=0</formula>
    </cfRule>
  </conditionalFormatting>
  <conditionalFormatting sqref="E79:F84">
    <cfRule type="containsBlanks" dxfId="48" priority="84">
      <formula>LEN(TRIM(E79))=0</formula>
    </cfRule>
  </conditionalFormatting>
  <conditionalFormatting sqref="E87:F88">
    <cfRule type="containsBlanks" dxfId="47" priority="82">
      <formula>LEN(TRIM(E87))=0</formula>
    </cfRule>
  </conditionalFormatting>
  <conditionalFormatting sqref="E90:F90">
    <cfRule type="containsBlanks" dxfId="46" priority="80">
      <formula>LEN(TRIM(E90))=0</formula>
    </cfRule>
  </conditionalFormatting>
  <conditionalFormatting sqref="E96:F99">
    <cfRule type="containsBlanks" dxfId="45" priority="77">
      <formula>LEN(TRIM(E96))=0</formula>
    </cfRule>
  </conditionalFormatting>
  <conditionalFormatting sqref="E102:F108">
    <cfRule type="containsBlanks" dxfId="44" priority="74">
      <formula>LEN(TRIM(E102))=0</formula>
    </cfRule>
  </conditionalFormatting>
  <conditionalFormatting sqref="E110:F115">
    <cfRule type="containsBlanks" dxfId="43" priority="72">
      <formula>LEN(TRIM(E110))=0</formula>
    </cfRule>
  </conditionalFormatting>
  <conditionalFormatting sqref="E118:F119">
    <cfRule type="containsBlanks" dxfId="42" priority="70">
      <formula>LEN(TRIM(E118))=0</formula>
    </cfRule>
  </conditionalFormatting>
  <conditionalFormatting sqref="E121:F121">
    <cfRule type="containsBlanks" dxfId="41" priority="68">
      <formula>LEN(TRIM(E121))=0</formula>
    </cfRule>
  </conditionalFormatting>
  <conditionalFormatting sqref="E127:F133">
    <cfRule type="containsBlanks" dxfId="40" priority="65">
      <formula>LEN(TRIM(E127))=0</formula>
    </cfRule>
  </conditionalFormatting>
  <conditionalFormatting sqref="E135:F140">
    <cfRule type="containsBlanks" dxfId="39" priority="63">
      <formula>LEN(TRIM(E135))=0</formula>
    </cfRule>
  </conditionalFormatting>
  <conditionalFormatting sqref="E143:F144">
    <cfRule type="containsBlanks" dxfId="38" priority="61">
      <formula>LEN(TRIM(E143))=0</formula>
    </cfRule>
  </conditionalFormatting>
  <conditionalFormatting sqref="E146:F146">
    <cfRule type="containsBlanks" dxfId="37" priority="59">
      <formula>LEN(TRIM(E146))=0</formula>
    </cfRule>
  </conditionalFormatting>
  <conditionalFormatting sqref="E152:F155">
    <cfRule type="containsBlanks" dxfId="36" priority="57">
      <formula>LEN(TRIM(E152))=0</formula>
    </cfRule>
  </conditionalFormatting>
  <conditionalFormatting sqref="E157:F160 E162:F164">
    <cfRule type="containsBlanks" dxfId="35" priority="54">
      <formula>LEN(TRIM(E157))=0</formula>
    </cfRule>
  </conditionalFormatting>
  <conditionalFormatting sqref="E166:F166">
    <cfRule type="containsBlanks" dxfId="34" priority="52">
      <formula>LEN(TRIM(E166))=0</formula>
    </cfRule>
  </conditionalFormatting>
  <conditionalFormatting sqref="E172:F175">
    <cfRule type="containsBlanks" dxfId="33" priority="50">
      <formula>LEN(TRIM(E172))=0</formula>
    </cfRule>
  </conditionalFormatting>
  <conditionalFormatting sqref="E177:F180 E182:F184">
    <cfRule type="containsBlanks" dxfId="32" priority="47">
      <formula>LEN(TRIM(E177))=0</formula>
    </cfRule>
  </conditionalFormatting>
  <conditionalFormatting sqref="E186:F186">
    <cfRule type="containsBlanks" dxfId="31" priority="45">
      <formula>LEN(TRIM(E186))=0</formula>
    </cfRule>
  </conditionalFormatting>
  <conditionalFormatting sqref="E192:F195">
    <cfRule type="containsBlanks" dxfId="30" priority="43">
      <formula>LEN(TRIM(E192))=0</formula>
    </cfRule>
  </conditionalFormatting>
  <conditionalFormatting sqref="E197:F200">
    <cfRule type="containsBlanks" dxfId="29" priority="40">
      <formula>LEN(TRIM(E197))=0</formula>
    </cfRule>
  </conditionalFormatting>
  <conditionalFormatting sqref="E203:F204">
    <cfRule type="containsBlanks" dxfId="28" priority="38">
      <formula>LEN(TRIM(E203))=0</formula>
    </cfRule>
  </conditionalFormatting>
  <conditionalFormatting sqref="E212:F215">
    <cfRule type="containsBlanks" dxfId="27" priority="35">
      <formula>LEN(TRIM(E212))=0</formula>
    </cfRule>
  </conditionalFormatting>
  <conditionalFormatting sqref="E217:F220">
    <cfRule type="containsBlanks" dxfId="26" priority="34">
      <formula>LEN(TRIM(E217))=0</formula>
    </cfRule>
  </conditionalFormatting>
  <conditionalFormatting sqref="E223:F224">
    <cfRule type="containsBlanks" dxfId="25" priority="33">
      <formula>LEN(TRIM(E223))=0</formula>
    </cfRule>
  </conditionalFormatting>
  <conditionalFormatting sqref="E232:F234">
    <cfRule type="containsBlanks" dxfId="24" priority="30">
      <formula>LEN(TRIM(E232))=0</formula>
    </cfRule>
  </conditionalFormatting>
  <conditionalFormatting sqref="E236:F236">
    <cfRule type="containsBlanks" dxfId="23" priority="28">
      <formula>LEN(TRIM(E236))=0</formula>
    </cfRule>
  </conditionalFormatting>
  <conditionalFormatting sqref="E239:F240">
    <cfRule type="containsBlanks" dxfId="22" priority="20">
      <formula>LEN(TRIM(E239))=0</formula>
    </cfRule>
  </conditionalFormatting>
  <conditionalFormatting sqref="E244:F245 E247:F247">
    <cfRule type="containsBlanks" dxfId="21" priority="23">
      <formula>LEN(TRIM(E244))=0</formula>
    </cfRule>
  </conditionalFormatting>
  <conditionalFormatting sqref="E249:F250">
    <cfRule type="containsBlanks" dxfId="20" priority="18">
      <formula>LEN(TRIM(E249))=0</formula>
    </cfRule>
  </conditionalFormatting>
  <conditionalFormatting sqref="E252:F255">
    <cfRule type="containsBlanks" dxfId="19" priority="22">
      <formula>LEN(TRIM(E252))=0</formula>
    </cfRule>
  </conditionalFormatting>
  <conditionalFormatting sqref="E258:F259">
    <cfRule type="containsBlanks" dxfId="18" priority="19">
      <formula>LEN(TRIM(E258))=0</formula>
    </cfRule>
  </conditionalFormatting>
  <conditionalFormatting sqref="E264:F271">
    <cfRule type="containsBlanks" dxfId="17" priority="26">
      <formula>LEN(TRIM(E264))=0</formula>
    </cfRule>
  </conditionalFormatting>
  <conditionalFormatting sqref="E274:F281">
    <cfRule type="containsBlanks" dxfId="16" priority="25">
      <formula>LEN(TRIM(E274))=0</formula>
    </cfRule>
  </conditionalFormatting>
  <conditionalFormatting sqref="E284:F286">
    <cfRule type="containsBlanks" dxfId="15" priority="24">
      <formula>LEN(TRIM(E284))=0</formula>
    </cfRule>
  </conditionalFormatting>
  <conditionalFormatting sqref="E336:F336">
    <cfRule type="containsBlanks" dxfId="14" priority="17">
      <formula>LEN(TRIM(E336))=0</formula>
    </cfRule>
  </conditionalFormatting>
  <conditionalFormatting sqref="E344:F345">
    <cfRule type="containsBlanks" dxfId="13" priority="16">
      <formula>LEN(TRIM(E344))=0</formula>
    </cfRule>
  </conditionalFormatting>
  <conditionalFormatting sqref="E347:F347">
    <cfRule type="containsBlanks" dxfId="12" priority="15">
      <formula>LEN(TRIM(E347))=0</formula>
    </cfRule>
  </conditionalFormatting>
  <conditionalFormatting sqref="E351:F351">
    <cfRule type="containsBlanks" dxfId="11" priority="14">
      <formula>LEN(TRIM(E351))=0</formula>
    </cfRule>
  </conditionalFormatting>
  <conditionalFormatting sqref="E372:F378">
    <cfRule type="containsBlanks" dxfId="10" priority="10">
      <formula>LEN(TRIM(E372))=0</formula>
    </cfRule>
  </conditionalFormatting>
  <conditionalFormatting sqref="E391:F394">
    <cfRule type="containsBlanks" dxfId="9" priority="2">
      <formula>LEN(TRIM(E391))=0</formula>
    </cfRule>
  </conditionalFormatting>
  <conditionalFormatting sqref="E403:F403">
    <cfRule type="containsBlanks" dxfId="8" priority="1">
      <formula>LEN(TRIM(E403))=0</formula>
    </cfRule>
  </conditionalFormatting>
  <conditionalFormatting sqref="F4">
    <cfRule type="containsBlanks" priority="120">
      <formula>LEN(TRIM(F4))=0</formula>
    </cfRule>
  </conditionalFormatting>
  <conditionalFormatting sqref="F206:F207">
    <cfRule type="containsBlanks" dxfId="7" priority="36">
      <formula>LEN(TRIM(F206))=0</formula>
    </cfRule>
  </conditionalFormatting>
  <conditionalFormatting sqref="F226:F227">
    <cfRule type="containsBlanks" dxfId="6" priority="31">
      <formula>LEN(TRIM(F226))=0</formula>
    </cfRule>
  </conditionalFormatting>
  <pageMargins left="0.7" right="0.7" top="0.75" bottom="0.75" header="0.3" footer="0.3"/>
  <pageSetup paperSize="9" orientation="portrait" verticalDpi="0" r:id="rId1"/>
  <ignoredErrors>
    <ignoredError sqref="E294:F294 E307:F307 E332:F332" formula="1"/>
    <ignoredError sqref="E400 E40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F39"/>
  <sheetViews>
    <sheetView zoomScale="200" zoomScaleNormal="200" workbookViewId="0">
      <selection activeCell="I44" sqref="I44"/>
    </sheetView>
  </sheetViews>
  <sheetFormatPr defaultRowHeight="15" x14ac:dyDescent="0.25"/>
  <cols>
    <col min="1" max="1" width="3.28515625" customWidth="1"/>
    <col min="2" max="2" width="6.5703125" customWidth="1"/>
    <col min="3" max="3" width="54.140625" customWidth="1"/>
  </cols>
  <sheetData>
    <row r="3" spans="2:6" x14ac:dyDescent="0.25">
      <c r="B3" s="95" t="s">
        <v>399</v>
      </c>
      <c r="C3" s="95"/>
      <c r="D3" s="95"/>
      <c r="E3" s="95"/>
      <c r="F3" s="95"/>
    </row>
    <row r="4" spans="2:6" ht="15.75" thickBot="1" x14ac:dyDescent="0.3">
      <c r="B4" s="95"/>
      <c r="C4" s="95"/>
      <c r="D4" s="95"/>
      <c r="E4" s="95"/>
      <c r="F4" s="95"/>
    </row>
    <row r="5" spans="2:6" ht="15.75" thickBot="1" x14ac:dyDescent="0.3">
      <c r="B5" s="217" t="s">
        <v>401</v>
      </c>
      <c r="C5" s="267" t="s">
        <v>396</v>
      </c>
      <c r="D5" s="267" t="s">
        <v>237</v>
      </c>
      <c r="E5" s="188" t="s">
        <v>154</v>
      </c>
      <c r="F5" s="95"/>
    </row>
    <row r="6" spans="2:6" x14ac:dyDescent="0.25">
      <c r="B6" s="185">
        <v>1</v>
      </c>
      <c r="C6" s="198" t="s">
        <v>217</v>
      </c>
      <c r="D6" s="198">
        <v>0.70799999999999996</v>
      </c>
      <c r="E6" s="215" t="s">
        <v>392</v>
      </c>
      <c r="F6" s="95"/>
    </row>
    <row r="7" spans="2:6" x14ac:dyDescent="0.25">
      <c r="B7" s="186">
        <v>2</v>
      </c>
      <c r="C7" s="193" t="s">
        <v>393</v>
      </c>
      <c r="D7" s="193">
        <v>9.4810000000000005E-2</v>
      </c>
      <c r="E7" s="265" t="s">
        <v>394</v>
      </c>
      <c r="F7" s="95"/>
    </row>
    <row r="8" spans="2:6" ht="15.75" thickBot="1" x14ac:dyDescent="0.3">
      <c r="B8" s="187">
        <v>3</v>
      </c>
      <c r="C8" s="199" t="s">
        <v>395</v>
      </c>
      <c r="D8" s="199">
        <v>9.3539999999999998E-2</v>
      </c>
      <c r="E8" s="266" t="s">
        <v>394</v>
      </c>
      <c r="F8" s="95"/>
    </row>
    <row r="9" spans="2:6" ht="15.75" thickBot="1" x14ac:dyDescent="0.3">
      <c r="B9" s="95"/>
      <c r="C9" s="95"/>
      <c r="D9" s="95"/>
      <c r="E9" s="95"/>
      <c r="F9" s="95"/>
    </row>
    <row r="10" spans="2:6" ht="15.75" thickBot="1" x14ac:dyDescent="0.3">
      <c r="B10" s="217" t="s">
        <v>402</v>
      </c>
      <c r="C10" s="267" t="s">
        <v>400</v>
      </c>
      <c r="D10" s="267" t="s">
        <v>237</v>
      </c>
      <c r="E10" s="188" t="s">
        <v>154</v>
      </c>
      <c r="F10" s="95"/>
    </row>
    <row r="11" spans="2:6" x14ac:dyDescent="0.25">
      <c r="B11" s="185">
        <v>1</v>
      </c>
      <c r="C11" s="198" t="s">
        <v>397</v>
      </c>
      <c r="D11" s="269">
        <v>5.765E-2</v>
      </c>
      <c r="E11" s="215" t="s">
        <v>394</v>
      </c>
      <c r="F11" s="95"/>
    </row>
    <row r="12" spans="2:6" x14ac:dyDescent="0.25">
      <c r="B12" s="186">
        <v>2</v>
      </c>
      <c r="C12" s="193" t="s">
        <v>398</v>
      </c>
      <c r="D12" s="268">
        <v>7.2480000000000003E-2</v>
      </c>
      <c r="E12" s="265" t="s">
        <v>394</v>
      </c>
      <c r="F12" s="95"/>
    </row>
    <row r="13" spans="2:6" ht="24.75" x14ac:dyDescent="0.25">
      <c r="B13" s="186">
        <v>3</v>
      </c>
      <c r="C13" s="264" t="s">
        <v>404</v>
      </c>
      <c r="D13" s="268">
        <v>9.418E-2</v>
      </c>
      <c r="E13" s="265" t="s">
        <v>394</v>
      </c>
      <c r="F13" s="95"/>
    </row>
    <row r="14" spans="2:6" ht="24.75" x14ac:dyDescent="0.25">
      <c r="B14" s="186">
        <v>4</v>
      </c>
      <c r="C14" s="264" t="s">
        <v>408</v>
      </c>
      <c r="D14" s="268">
        <v>9.418E-2</v>
      </c>
      <c r="E14" s="265" t="s">
        <v>394</v>
      </c>
      <c r="F14" s="95"/>
    </row>
    <row r="15" spans="2:6" x14ac:dyDescent="0.25">
      <c r="B15" s="186">
        <v>5</v>
      </c>
      <c r="C15" s="264" t="s">
        <v>409</v>
      </c>
      <c r="D15" s="268">
        <v>9.2200000000000004E-2</v>
      </c>
      <c r="E15" s="265" t="s">
        <v>394</v>
      </c>
      <c r="F15" s="95"/>
    </row>
    <row r="16" spans="2:6" ht="24.75" x14ac:dyDescent="0.25">
      <c r="B16" s="186">
        <v>6</v>
      </c>
      <c r="C16" s="264" t="s">
        <v>410</v>
      </c>
      <c r="D16" s="268">
        <v>9.6369999999999997E-2</v>
      </c>
      <c r="E16" s="265" t="s">
        <v>394</v>
      </c>
      <c r="F16" s="95"/>
    </row>
    <row r="17" spans="2:6" ht="36.75" x14ac:dyDescent="0.25">
      <c r="B17" s="186">
        <v>7</v>
      </c>
      <c r="C17" s="264" t="s">
        <v>411</v>
      </c>
      <c r="D17" s="268">
        <v>9.6369999999999997E-2</v>
      </c>
      <c r="E17" s="265" t="s">
        <v>394</v>
      </c>
      <c r="F17" s="95"/>
    </row>
    <row r="18" spans="2:6" ht="24.75" x14ac:dyDescent="0.25">
      <c r="B18" s="186">
        <v>8</v>
      </c>
      <c r="C18" s="264" t="s">
        <v>412</v>
      </c>
      <c r="D18" s="268">
        <v>9.6335000000000004E-2</v>
      </c>
      <c r="E18" s="265" t="s">
        <v>394</v>
      </c>
      <c r="F18" s="95"/>
    </row>
    <row r="19" spans="2:6" ht="24.75" x14ac:dyDescent="0.25">
      <c r="B19" s="186">
        <v>9</v>
      </c>
      <c r="C19" s="264" t="s">
        <v>413</v>
      </c>
      <c r="D19" s="268">
        <v>9.2200000000000004E-2</v>
      </c>
      <c r="E19" s="265" t="s">
        <v>394</v>
      </c>
      <c r="F19" s="95"/>
    </row>
    <row r="20" spans="2:6" ht="24.75" x14ac:dyDescent="0.25">
      <c r="B20" s="186">
        <v>10</v>
      </c>
      <c r="C20" s="264" t="s">
        <v>414</v>
      </c>
      <c r="D20" s="268">
        <v>0.10452599999999999</v>
      </c>
      <c r="E20" s="265" t="s">
        <v>394</v>
      </c>
      <c r="F20" s="95"/>
    </row>
    <row r="21" spans="2:6" x14ac:dyDescent="0.25">
      <c r="B21" s="186">
        <v>11</v>
      </c>
      <c r="C21" s="193" t="s">
        <v>405</v>
      </c>
      <c r="D21" s="268">
        <v>9.7799999999999998E-2</v>
      </c>
      <c r="E21" s="265" t="s">
        <v>394</v>
      </c>
      <c r="F21" s="95"/>
    </row>
    <row r="22" spans="2:6" ht="15.75" thickBot="1" x14ac:dyDescent="0.3">
      <c r="B22" s="187">
        <v>12</v>
      </c>
      <c r="C22" s="199" t="s">
        <v>406</v>
      </c>
      <c r="D22" s="270">
        <v>9.7799999999999998E-2</v>
      </c>
      <c r="E22" s="266" t="s">
        <v>394</v>
      </c>
      <c r="F22" s="95"/>
    </row>
    <row r="23" spans="2:6" ht="15.75" thickBot="1" x14ac:dyDescent="0.3">
      <c r="B23" s="95"/>
      <c r="C23" s="95"/>
      <c r="D23" s="95"/>
      <c r="E23" s="95"/>
      <c r="F23" s="95"/>
    </row>
    <row r="24" spans="2:6" ht="15.75" thickBot="1" x14ac:dyDescent="0.3">
      <c r="B24" s="217" t="s">
        <v>402</v>
      </c>
      <c r="C24" s="267" t="s">
        <v>403</v>
      </c>
      <c r="D24" s="267" t="s">
        <v>237</v>
      </c>
      <c r="E24" s="188" t="s">
        <v>154</v>
      </c>
      <c r="F24" s="95"/>
    </row>
    <row r="25" spans="2:6" ht="24.75" x14ac:dyDescent="0.25">
      <c r="B25" s="185">
        <v>20</v>
      </c>
      <c r="C25" s="263" t="s">
        <v>423</v>
      </c>
      <c r="D25" s="269">
        <v>0.1011</v>
      </c>
      <c r="E25" s="215" t="s">
        <v>394</v>
      </c>
      <c r="F25" s="95"/>
    </row>
    <row r="26" spans="2:6" ht="24.75" x14ac:dyDescent="0.25">
      <c r="B26" s="186">
        <v>21</v>
      </c>
      <c r="C26" s="264" t="s">
        <v>415</v>
      </c>
      <c r="D26" s="268">
        <v>0.1011</v>
      </c>
      <c r="E26" s="265" t="s">
        <v>394</v>
      </c>
      <c r="F26" s="95"/>
    </row>
    <row r="27" spans="2:6" ht="24.75" x14ac:dyDescent="0.25">
      <c r="B27" s="186">
        <v>22</v>
      </c>
      <c r="C27" s="264" t="s">
        <v>407</v>
      </c>
      <c r="D27" s="268">
        <v>0.1011</v>
      </c>
      <c r="E27" s="265" t="s">
        <v>394</v>
      </c>
      <c r="F27" s="95"/>
    </row>
    <row r="28" spans="2:6" ht="24.75" x14ac:dyDescent="0.25">
      <c r="B28" s="186">
        <v>23</v>
      </c>
      <c r="C28" s="264" t="s">
        <v>416</v>
      </c>
      <c r="D28" s="268">
        <v>0.1011</v>
      </c>
      <c r="E28" s="265" t="s">
        <v>394</v>
      </c>
    </row>
    <row r="29" spans="2:6" ht="24.75" x14ac:dyDescent="0.25">
      <c r="B29" s="186">
        <v>24</v>
      </c>
      <c r="C29" s="264" t="s">
        <v>417</v>
      </c>
      <c r="D29" s="268">
        <v>9.5233999999999999E-2</v>
      </c>
      <c r="E29" s="265" t="s">
        <v>394</v>
      </c>
    </row>
    <row r="30" spans="2:6" ht="24.75" x14ac:dyDescent="0.25">
      <c r="B30" s="186">
        <v>25</v>
      </c>
      <c r="C30" s="264" t="s">
        <v>420</v>
      </c>
      <c r="D30" s="268">
        <v>0.1011</v>
      </c>
      <c r="E30" s="265" t="s">
        <v>394</v>
      </c>
    </row>
    <row r="31" spans="2:6" ht="24.75" x14ac:dyDescent="0.25">
      <c r="B31" s="186">
        <v>26</v>
      </c>
      <c r="C31" s="264" t="s">
        <v>418</v>
      </c>
      <c r="D31" s="268">
        <v>0.10510799999999999</v>
      </c>
      <c r="E31" s="265" t="s">
        <v>394</v>
      </c>
    </row>
    <row r="32" spans="2:6" ht="24.75" x14ac:dyDescent="0.25">
      <c r="B32" s="186">
        <v>27</v>
      </c>
      <c r="C32" s="264" t="s">
        <v>419</v>
      </c>
      <c r="D32" s="268">
        <v>0.124654</v>
      </c>
      <c r="E32" s="265" t="s">
        <v>394</v>
      </c>
    </row>
    <row r="33" spans="2:5" ht="15.75" thickBot="1" x14ac:dyDescent="0.3">
      <c r="B33" s="187">
        <v>28</v>
      </c>
      <c r="C33" s="199" t="s">
        <v>421</v>
      </c>
      <c r="D33" s="270">
        <v>0.1011</v>
      </c>
      <c r="E33" s="266" t="s">
        <v>394</v>
      </c>
    </row>
    <row r="34" spans="2:5" ht="15.75" thickBot="1" x14ac:dyDescent="0.3"/>
    <row r="35" spans="2:5" ht="15.75" thickBot="1" x14ac:dyDescent="0.3">
      <c r="B35" s="217" t="s">
        <v>402</v>
      </c>
      <c r="C35" s="267" t="s">
        <v>422</v>
      </c>
      <c r="D35" s="267" t="s">
        <v>237</v>
      </c>
      <c r="E35" s="188" t="s">
        <v>154</v>
      </c>
    </row>
    <row r="36" spans="2:5" ht="24.75" x14ac:dyDescent="0.25">
      <c r="B36" s="185">
        <v>29</v>
      </c>
      <c r="C36" s="263" t="s">
        <v>424</v>
      </c>
      <c r="D36" s="272">
        <v>0.115</v>
      </c>
      <c r="E36" s="215" t="s">
        <v>394</v>
      </c>
    </row>
    <row r="37" spans="2:5" x14ac:dyDescent="0.25">
      <c r="B37" s="186">
        <v>30</v>
      </c>
      <c r="C37" s="264" t="s">
        <v>425</v>
      </c>
      <c r="D37" s="271">
        <v>0.115</v>
      </c>
      <c r="E37" s="265" t="s">
        <v>394</v>
      </c>
    </row>
    <row r="38" spans="2:5" ht="24.75" x14ac:dyDescent="0.25">
      <c r="B38" s="186">
        <v>31</v>
      </c>
      <c r="C38" s="264" t="s">
        <v>426</v>
      </c>
      <c r="D38" s="271">
        <v>0.115</v>
      </c>
      <c r="E38" s="265" t="s">
        <v>394</v>
      </c>
    </row>
    <row r="39" spans="2:5" ht="15.75" thickBot="1" x14ac:dyDescent="0.3">
      <c r="B39" s="187">
        <v>32</v>
      </c>
      <c r="C39" s="199" t="s">
        <v>421</v>
      </c>
      <c r="D39" s="273">
        <v>0.115</v>
      </c>
      <c r="E39" s="266" t="s">
        <v>394</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37"/>
  <sheetViews>
    <sheetView topLeftCell="D1" zoomScale="200" zoomScaleNormal="200" workbookViewId="0">
      <selection activeCell="P28" sqref="P28"/>
    </sheetView>
  </sheetViews>
  <sheetFormatPr defaultRowHeight="15" x14ac:dyDescent="0.25"/>
  <cols>
    <col min="1" max="3" width="8.7109375" hidden="1" customWidth="1"/>
    <col min="4" max="4" width="0.7109375" customWidth="1"/>
    <col min="5" max="5" width="3.7109375" customWidth="1"/>
    <col min="6" max="6" width="7.28515625" customWidth="1"/>
    <col min="7" max="7" width="7.42578125" customWidth="1"/>
    <col min="8" max="10" width="7.28515625" customWidth="1"/>
    <col min="11" max="11" width="7.42578125" customWidth="1"/>
  </cols>
  <sheetData>
    <row r="2" spans="5:12" ht="15.75" thickBot="1" x14ac:dyDescent="0.3">
      <c r="E2" s="108"/>
    </row>
    <row r="3" spans="5:12" x14ac:dyDescent="0.25">
      <c r="E3" s="140">
        <v>1</v>
      </c>
      <c r="F3" s="631" t="s">
        <v>176</v>
      </c>
      <c r="G3" s="619"/>
      <c r="H3" s="632"/>
      <c r="I3" s="627"/>
      <c r="J3" s="551"/>
      <c r="K3" s="551"/>
      <c r="L3" s="552"/>
    </row>
    <row r="4" spans="5:12" x14ac:dyDescent="0.25">
      <c r="E4" s="143"/>
      <c r="F4" s="628" t="s">
        <v>143</v>
      </c>
      <c r="G4" s="629"/>
      <c r="H4" s="629"/>
      <c r="I4" s="629"/>
      <c r="J4" s="119" t="s">
        <v>144</v>
      </c>
      <c r="K4" s="109"/>
      <c r="L4" s="224" t="s">
        <v>145</v>
      </c>
    </row>
    <row r="5" spans="5:12" ht="15.75" thickBot="1" x14ac:dyDescent="0.3">
      <c r="E5" s="143"/>
      <c r="F5" s="630" t="s">
        <v>172</v>
      </c>
      <c r="G5" s="622"/>
      <c r="H5" s="622"/>
      <c r="I5" s="622"/>
      <c r="J5" s="103" t="s">
        <v>336</v>
      </c>
      <c r="K5" s="107"/>
      <c r="L5" s="225" t="s">
        <v>168</v>
      </c>
    </row>
    <row r="6" spans="5:12" ht="6.6" customHeight="1" thickBot="1" x14ac:dyDescent="0.3">
      <c r="E6" s="141"/>
      <c r="F6" s="32"/>
      <c r="G6" s="96"/>
      <c r="H6" s="96"/>
      <c r="I6" s="96"/>
      <c r="J6" s="96"/>
      <c r="K6" s="96"/>
      <c r="L6" s="228"/>
    </row>
    <row r="7" spans="5:12" ht="15.75" thickBot="1" x14ac:dyDescent="0.3">
      <c r="E7" s="141"/>
      <c r="F7" s="130" t="s">
        <v>175</v>
      </c>
      <c r="G7" s="130"/>
      <c r="H7" s="130"/>
      <c r="I7" s="218"/>
      <c r="J7" s="218"/>
      <c r="K7" s="218"/>
      <c r="L7" s="219"/>
    </row>
    <row r="8" spans="5:12" x14ac:dyDescent="0.25">
      <c r="E8" s="141"/>
      <c r="F8" s="623" t="s">
        <v>173</v>
      </c>
      <c r="G8" s="607"/>
      <c r="H8" s="607"/>
      <c r="I8" s="607" t="s">
        <v>337</v>
      </c>
      <c r="J8" s="607"/>
      <c r="K8" s="607"/>
      <c r="L8" s="608"/>
    </row>
    <row r="9" spans="5:12" x14ac:dyDescent="0.25">
      <c r="E9" s="141"/>
      <c r="F9" s="229" t="s">
        <v>174</v>
      </c>
      <c r="G9" s="119" t="s">
        <v>339</v>
      </c>
      <c r="H9" s="119" t="s">
        <v>108</v>
      </c>
      <c r="I9" s="114" t="s">
        <v>178</v>
      </c>
      <c r="J9" s="119" t="s">
        <v>340</v>
      </c>
      <c r="K9" s="609" t="s">
        <v>108</v>
      </c>
      <c r="L9" s="610"/>
    </row>
    <row r="10" spans="5:12" ht="15.75" thickBot="1" x14ac:dyDescent="0.3">
      <c r="E10" s="141"/>
      <c r="F10" s="230" t="s">
        <v>151</v>
      </c>
      <c r="G10" s="101" t="s">
        <v>151</v>
      </c>
      <c r="H10" s="101" t="s">
        <v>151</v>
      </c>
      <c r="I10" s="101" t="s">
        <v>193</v>
      </c>
      <c r="J10" s="101" t="s">
        <v>193</v>
      </c>
      <c r="K10" s="120" t="s">
        <v>193</v>
      </c>
      <c r="L10" s="115" t="s">
        <v>103</v>
      </c>
    </row>
    <row r="11" spans="5:12" ht="15.6" customHeight="1" thickBot="1" x14ac:dyDescent="0.3">
      <c r="E11" s="141"/>
      <c r="F11" s="109"/>
      <c r="G11" s="109"/>
      <c r="H11" s="117">
        <f>F11-G11</f>
        <v>0</v>
      </c>
      <c r="I11" s="116">
        <f>F11*K5</f>
        <v>0</v>
      </c>
      <c r="J11" s="116">
        <f>G11*K5</f>
        <v>0</v>
      </c>
      <c r="K11" s="135">
        <f>I11-J11</f>
        <v>0</v>
      </c>
      <c r="L11" s="133" t="e">
        <f>100*K11/I11</f>
        <v>#DIV/0!</v>
      </c>
    </row>
    <row r="12" spans="5:12" ht="15.6" customHeight="1" x14ac:dyDescent="0.25">
      <c r="E12" s="141"/>
      <c r="F12" s="146"/>
      <c r="G12" s="220"/>
      <c r="H12" s="226"/>
      <c r="I12" s="606" t="s">
        <v>338</v>
      </c>
      <c r="J12" s="607"/>
      <c r="K12" s="607"/>
      <c r="L12" s="608"/>
    </row>
    <row r="13" spans="5:12" ht="15.6" customHeight="1" thickBot="1" x14ac:dyDescent="0.3">
      <c r="E13" s="147"/>
      <c r="F13" s="134"/>
      <c r="G13" s="125"/>
      <c r="H13" s="227"/>
      <c r="I13" s="124">
        <f>I11</f>
        <v>0</v>
      </c>
      <c r="J13" s="124">
        <f>J11</f>
        <v>0</v>
      </c>
      <c r="K13" s="124">
        <f>K11</f>
        <v>0</v>
      </c>
      <c r="L13" s="138" t="e">
        <f>L11</f>
        <v>#DIV/0!</v>
      </c>
    </row>
    <row r="14" spans="5:12" ht="15.6" customHeight="1" x14ac:dyDescent="0.25">
      <c r="E14" s="32"/>
      <c r="F14" s="137"/>
      <c r="G14" s="97"/>
      <c r="H14" s="221"/>
      <c r="I14" s="110"/>
      <c r="J14" s="97"/>
      <c r="K14" s="110"/>
      <c r="L14" s="97"/>
    </row>
    <row r="15" spans="5:12" ht="14.65" customHeight="1" thickBot="1" x14ac:dyDescent="0.3">
      <c r="E15" s="32"/>
      <c r="F15" s="27"/>
      <c r="G15" s="97"/>
      <c r="H15" s="97"/>
      <c r="I15" s="97"/>
      <c r="J15" s="97"/>
      <c r="K15" s="97"/>
      <c r="L15" s="96"/>
    </row>
    <row r="16" spans="5:12" x14ac:dyDescent="0.25">
      <c r="E16" s="140">
        <v>2</v>
      </c>
      <c r="F16" s="615" t="s">
        <v>177</v>
      </c>
      <c r="G16" s="616"/>
      <c r="H16" s="617"/>
      <c r="I16" s="618" t="s">
        <v>150</v>
      </c>
      <c r="J16" s="619"/>
      <c r="K16" s="619"/>
      <c r="L16" s="620"/>
    </row>
    <row r="17" spans="5:12" ht="15.75" thickBot="1" x14ac:dyDescent="0.3">
      <c r="E17" s="143"/>
      <c r="F17" s="621" t="s">
        <v>172</v>
      </c>
      <c r="G17" s="622"/>
      <c r="H17" s="622"/>
      <c r="I17" s="622"/>
      <c r="J17" s="103" t="s">
        <v>336</v>
      </c>
      <c r="K17" s="109"/>
      <c r="L17" s="225" t="s">
        <v>169</v>
      </c>
    </row>
    <row r="18" spans="5:12" ht="7.5" customHeight="1" thickBot="1" x14ac:dyDescent="0.3">
      <c r="E18" s="141"/>
      <c r="F18" s="32"/>
      <c r="G18" s="96"/>
      <c r="H18" s="96"/>
      <c r="I18" s="96"/>
      <c r="J18" s="96"/>
      <c r="K18" s="96"/>
      <c r="L18" s="228"/>
    </row>
    <row r="19" spans="5:12" ht="15.75" thickBot="1" x14ac:dyDescent="0.3">
      <c r="E19" s="141"/>
      <c r="F19" s="130" t="s">
        <v>175</v>
      </c>
      <c r="G19" s="130"/>
      <c r="H19" s="130"/>
      <c r="I19" s="218"/>
      <c r="J19" s="218"/>
      <c r="K19" s="218"/>
      <c r="L19" s="219"/>
    </row>
    <row r="20" spans="5:12" x14ac:dyDescent="0.25">
      <c r="E20" s="141"/>
      <c r="F20" s="623" t="s">
        <v>173</v>
      </c>
      <c r="G20" s="607"/>
      <c r="H20" s="607"/>
      <c r="I20" s="607" t="s">
        <v>337</v>
      </c>
      <c r="J20" s="607"/>
      <c r="K20" s="607"/>
      <c r="L20" s="608"/>
    </row>
    <row r="21" spans="5:12" x14ac:dyDescent="0.25">
      <c r="E21" s="141"/>
      <c r="F21" s="229" t="s">
        <v>174</v>
      </c>
      <c r="G21" s="119" t="s">
        <v>339</v>
      </c>
      <c r="H21" s="119" t="s">
        <v>108</v>
      </c>
      <c r="I21" s="114" t="s">
        <v>178</v>
      </c>
      <c r="J21" s="119" t="s">
        <v>340</v>
      </c>
      <c r="K21" s="609" t="s">
        <v>108</v>
      </c>
      <c r="L21" s="610"/>
    </row>
    <row r="22" spans="5:12" ht="15.75" thickBot="1" x14ac:dyDescent="0.3">
      <c r="E22" s="141"/>
      <c r="F22" s="230" t="s">
        <v>83</v>
      </c>
      <c r="G22" s="101" t="s">
        <v>83</v>
      </c>
      <c r="H22" s="101" t="s">
        <v>83</v>
      </c>
      <c r="I22" s="101" t="s">
        <v>193</v>
      </c>
      <c r="J22" s="101" t="s">
        <v>193</v>
      </c>
      <c r="K22" s="120" t="s">
        <v>193</v>
      </c>
      <c r="L22" s="115" t="s">
        <v>103</v>
      </c>
    </row>
    <row r="23" spans="5:12" ht="15.75" thickBot="1" x14ac:dyDescent="0.3">
      <c r="E23" s="141"/>
      <c r="F23" s="145"/>
      <c r="G23" s="223"/>
      <c r="H23" s="223">
        <f>F23-G23</f>
        <v>0</v>
      </c>
      <c r="I23" s="116">
        <f>0.001*K17*F23</f>
        <v>0</v>
      </c>
      <c r="J23" s="116">
        <f>0.001*K17*G23</f>
        <v>0</v>
      </c>
      <c r="K23" s="135">
        <f>I23-J23</f>
        <v>0</v>
      </c>
      <c r="L23" s="133" t="e">
        <f>100*K23/I23</f>
        <v>#DIV/0!</v>
      </c>
    </row>
    <row r="24" spans="5:12" x14ac:dyDescent="0.25">
      <c r="E24" s="141"/>
      <c r="F24" s="146"/>
      <c r="G24" s="220"/>
      <c r="H24" s="226"/>
      <c r="I24" s="606" t="s">
        <v>338</v>
      </c>
      <c r="J24" s="607"/>
      <c r="K24" s="607"/>
      <c r="L24" s="608"/>
    </row>
    <row r="25" spans="5:12" ht="15.75" thickBot="1" x14ac:dyDescent="0.3">
      <c r="E25" s="147"/>
      <c r="F25" s="134"/>
      <c r="G25" s="125"/>
      <c r="H25" s="227"/>
      <c r="I25" s="124">
        <f>I23</f>
        <v>0</v>
      </c>
      <c r="J25" s="124">
        <f>J23</f>
        <v>0</v>
      </c>
      <c r="K25" s="124">
        <f>K23</f>
        <v>0</v>
      </c>
      <c r="L25" s="138" t="e">
        <f>L23</f>
        <v>#DIV/0!</v>
      </c>
    </row>
    <row r="26" spans="5:12" x14ac:dyDescent="0.25">
      <c r="E26" s="32"/>
      <c r="F26" s="137"/>
      <c r="G26" s="221"/>
      <c r="H26" s="221"/>
      <c r="I26" s="110"/>
      <c r="J26" s="110"/>
      <c r="K26" s="110"/>
      <c r="L26" s="110"/>
    </row>
    <row r="27" spans="5:12" ht="15.75" thickBot="1" x14ac:dyDescent="0.3">
      <c r="E27" s="32"/>
      <c r="F27" s="27"/>
      <c r="G27" s="97"/>
      <c r="H27" s="97"/>
      <c r="I27" s="97"/>
      <c r="J27" s="97"/>
      <c r="K27" s="97"/>
      <c r="L27" s="96"/>
    </row>
    <row r="28" spans="5:12" ht="15.75" thickBot="1" x14ac:dyDescent="0.3">
      <c r="E28" s="140">
        <v>3</v>
      </c>
      <c r="F28" s="132" t="s">
        <v>179</v>
      </c>
      <c r="G28" s="105"/>
      <c r="H28" s="105"/>
      <c r="I28" s="218"/>
      <c r="J28" s="218"/>
      <c r="K28" s="218"/>
      <c r="L28" s="219"/>
    </row>
    <row r="29" spans="5:12" x14ac:dyDescent="0.25">
      <c r="E29" s="141"/>
      <c r="F29" s="624"/>
      <c r="G29" s="625"/>
      <c r="H29" s="626"/>
      <c r="I29" s="606" t="s">
        <v>337</v>
      </c>
      <c r="J29" s="607"/>
      <c r="K29" s="607"/>
      <c r="L29" s="608"/>
    </row>
    <row r="30" spans="5:12" x14ac:dyDescent="0.25">
      <c r="E30" s="141"/>
      <c r="F30" s="27"/>
      <c r="G30" s="97"/>
      <c r="H30" s="98"/>
      <c r="I30" s="231" t="s">
        <v>178</v>
      </c>
      <c r="J30" s="119" t="s">
        <v>339</v>
      </c>
      <c r="K30" s="609" t="s">
        <v>108</v>
      </c>
      <c r="L30" s="610"/>
    </row>
    <row r="31" spans="5:12" ht="15.75" thickBot="1" x14ac:dyDescent="0.3">
      <c r="E31" s="142"/>
      <c r="F31" s="27"/>
      <c r="G31" s="27"/>
      <c r="H31" s="232"/>
      <c r="I31" s="101" t="s">
        <v>193</v>
      </c>
      <c r="J31" s="101" t="s">
        <v>193</v>
      </c>
      <c r="K31" s="120" t="s">
        <v>193</v>
      </c>
      <c r="L31" s="115" t="s">
        <v>103</v>
      </c>
    </row>
    <row r="32" spans="5:12" ht="15.75" thickBot="1" x14ac:dyDescent="0.3">
      <c r="E32" s="143"/>
      <c r="F32" s="137"/>
      <c r="G32" s="221"/>
      <c r="H32" s="122"/>
      <c r="I32" s="139">
        <f>I11+I23</f>
        <v>0</v>
      </c>
      <c r="J32" s="116">
        <f>J11+J23</f>
        <v>0</v>
      </c>
      <c r="K32" s="135">
        <f>I32-J32</f>
        <v>0</v>
      </c>
      <c r="L32" s="133" t="e">
        <f>100*K32/I32</f>
        <v>#DIV/0!</v>
      </c>
    </row>
    <row r="33" spans="5:12" x14ac:dyDescent="0.25">
      <c r="E33" s="143"/>
      <c r="F33" s="137"/>
      <c r="G33" s="221"/>
      <c r="H33" s="122"/>
      <c r="I33" s="606" t="s">
        <v>338</v>
      </c>
      <c r="J33" s="607"/>
      <c r="K33" s="607"/>
      <c r="L33" s="608"/>
    </row>
    <row r="34" spans="5:12" ht="15.75" thickBot="1" x14ac:dyDescent="0.3">
      <c r="E34" s="144"/>
      <c r="F34" s="134"/>
      <c r="G34" s="125"/>
      <c r="H34" s="227"/>
      <c r="I34" s="124">
        <f>I32</f>
        <v>0</v>
      </c>
      <c r="J34" s="124">
        <f>J32</f>
        <v>0</v>
      </c>
      <c r="K34" s="124">
        <f>K32</f>
        <v>0</v>
      </c>
      <c r="L34" s="138" t="e">
        <f>L32</f>
        <v>#DIV/0!</v>
      </c>
    </row>
    <row r="35" spans="5:12" ht="15.75" thickBot="1" x14ac:dyDescent="0.3">
      <c r="E35" s="96"/>
      <c r="F35" s="96"/>
      <c r="G35" s="96"/>
      <c r="H35" s="96"/>
      <c r="I35" s="96"/>
      <c r="J35" s="96"/>
      <c r="K35" s="96"/>
      <c r="L35" s="96"/>
    </row>
    <row r="36" spans="5:12" x14ac:dyDescent="0.25">
      <c r="E36" s="106">
        <v>4</v>
      </c>
      <c r="F36" s="136" t="s">
        <v>170</v>
      </c>
      <c r="G36" s="136"/>
      <c r="H36" s="136"/>
      <c r="I36" s="111"/>
      <c r="J36" s="611"/>
      <c r="K36" s="612"/>
      <c r="L36" s="233" t="s">
        <v>112</v>
      </c>
    </row>
    <row r="37" spans="5:12" ht="15.75" thickBot="1" x14ac:dyDescent="0.3">
      <c r="E37" s="113">
        <v>5</v>
      </c>
      <c r="F37" s="129" t="s">
        <v>171</v>
      </c>
      <c r="G37" s="129"/>
      <c r="H37" s="129"/>
      <c r="I37" s="131"/>
      <c r="J37" s="613" t="e">
        <f>J36/K34</f>
        <v>#DIV/0!</v>
      </c>
      <c r="K37" s="614"/>
      <c r="L37" s="115" t="s">
        <v>194</v>
      </c>
    </row>
  </sheetData>
  <mergeCells count="21">
    <mergeCell ref="I8:L8"/>
    <mergeCell ref="K9:L9"/>
    <mergeCell ref="I3:L3"/>
    <mergeCell ref="F4:I4"/>
    <mergeCell ref="F5:I5"/>
    <mergeCell ref="F3:H3"/>
    <mergeCell ref="F8:H8"/>
    <mergeCell ref="I12:L12"/>
    <mergeCell ref="K30:L30"/>
    <mergeCell ref="J36:K36"/>
    <mergeCell ref="J37:K37"/>
    <mergeCell ref="F16:H16"/>
    <mergeCell ref="I20:L20"/>
    <mergeCell ref="K21:L21"/>
    <mergeCell ref="I33:L33"/>
    <mergeCell ref="I24:L24"/>
    <mergeCell ref="I16:L16"/>
    <mergeCell ref="F17:I17"/>
    <mergeCell ref="F20:H20"/>
    <mergeCell ref="F29:H29"/>
    <mergeCell ref="I29:L29"/>
  </mergeCells>
  <conditionalFormatting sqref="F11:G11">
    <cfRule type="containsBlanks" dxfId="5" priority="3">
      <formula>LEN(TRIM(F11))=0</formula>
    </cfRule>
  </conditionalFormatting>
  <conditionalFormatting sqref="I16:K16">
    <cfRule type="containsBlanks" dxfId="4" priority="7">
      <formula>LEN(TRIM(I16))=0</formula>
    </cfRule>
  </conditionalFormatting>
  <conditionalFormatting sqref="I3:L3">
    <cfRule type="containsBlanks" dxfId="3" priority="6">
      <formula>LEN(TRIM(I3))=0</formula>
    </cfRule>
  </conditionalFormatting>
  <conditionalFormatting sqref="J36:K36">
    <cfRule type="containsBlanks" dxfId="2" priority="1">
      <formula>LEN(TRIM(J36))=0</formula>
    </cfRule>
  </conditionalFormatting>
  <conditionalFormatting sqref="K4:K5">
    <cfRule type="containsBlanks" dxfId="1" priority="5">
      <formula>LEN(TRIM(K4))=0</formula>
    </cfRule>
  </conditionalFormatting>
  <conditionalFormatting sqref="K17">
    <cfRule type="containsBlanks" dxfId="0" priority="2">
      <formula>LEN(TRIM(K17))=0</formula>
    </cfRule>
  </conditionalFormatting>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Equation.3" shapeId="16391" r:id="rId4">
          <objectPr defaultSize="0" autoPict="0" r:id="rId5">
            <anchor moveWithCells="1" sizeWithCells="1">
              <from>
                <xdr:col>5</xdr:col>
                <xdr:colOff>0</xdr:colOff>
                <xdr:row>3</xdr:row>
                <xdr:rowOff>0</xdr:rowOff>
              </from>
              <to>
                <xdr:col>6</xdr:col>
                <xdr:colOff>552450</xdr:colOff>
                <xdr:row>3</xdr:row>
                <xdr:rowOff>0</xdr:rowOff>
              </to>
            </anchor>
          </objectPr>
        </oleObject>
      </mc:Choice>
      <mc:Fallback>
        <oleObject progId="Equation.3" shapeId="16391" r:id="rId4"/>
      </mc:Fallback>
    </mc:AlternateContent>
    <mc:AlternateContent xmlns:mc="http://schemas.openxmlformats.org/markup-compatibility/2006">
      <mc:Choice Requires="x14">
        <oleObject progId="Equation.3" shapeId="16392" r:id="rId6">
          <objectPr defaultSize="0" autoPict="0" r:id="rId7">
            <anchor moveWithCells="1" sizeWithCells="1">
              <from>
                <xdr:col>5</xdr:col>
                <xdr:colOff>95250</xdr:colOff>
                <xdr:row>3</xdr:row>
                <xdr:rowOff>0</xdr:rowOff>
              </from>
              <to>
                <xdr:col>6</xdr:col>
                <xdr:colOff>609600</xdr:colOff>
                <xdr:row>3</xdr:row>
                <xdr:rowOff>0</xdr:rowOff>
              </to>
            </anchor>
          </objectPr>
        </oleObject>
      </mc:Choice>
      <mc:Fallback>
        <oleObject progId="Equation.3" shapeId="16392" r:id="rId6"/>
      </mc:Fallback>
    </mc:AlternateContent>
    <mc:AlternateContent xmlns:mc="http://schemas.openxmlformats.org/markup-compatibility/2006">
      <mc:Choice Requires="x14">
        <oleObject progId="Equation.3" shapeId="16398" r:id="rId8">
          <objectPr defaultSize="0" autoPict="0" r:id="rId5">
            <anchor moveWithCells="1" sizeWithCells="1">
              <from>
                <xdr:col>5</xdr:col>
                <xdr:colOff>0</xdr:colOff>
                <xdr:row>16</xdr:row>
                <xdr:rowOff>0</xdr:rowOff>
              </from>
              <to>
                <xdr:col>6</xdr:col>
                <xdr:colOff>552450</xdr:colOff>
                <xdr:row>16</xdr:row>
                <xdr:rowOff>0</xdr:rowOff>
              </to>
            </anchor>
          </objectPr>
        </oleObject>
      </mc:Choice>
      <mc:Fallback>
        <oleObject progId="Equation.3" shapeId="16398" r:id="rId8"/>
      </mc:Fallback>
    </mc:AlternateContent>
    <mc:AlternateContent xmlns:mc="http://schemas.openxmlformats.org/markup-compatibility/2006">
      <mc:Choice Requires="x14">
        <oleObject progId="Equation.3" shapeId="16399" r:id="rId9">
          <objectPr defaultSize="0" autoPict="0" r:id="rId7">
            <anchor moveWithCells="1" sizeWithCells="1">
              <from>
                <xdr:col>5</xdr:col>
                <xdr:colOff>95250</xdr:colOff>
                <xdr:row>16</xdr:row>
                <xdr:rowOff>0</xdr:rowOff>
              </from>
              <to>
                <xdr:col>6</xdr:col>
                <xdr:colOff>609600</xdr:colOff>
                <xdr:row>16</xdr:row>
                <xdr:rowOff>0</xdr:rowOff>
              </to>
            </anchor>
          </objectPr>
        </oleObject>
      </mc:Choice>
      <mc:Fallback>
        <oleObject progId="Equation.3" shapeId="16399" r:id="rId9"/>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85"/>
  <sheetViews>
    <sheetView tabSelected="1" topLeftCell="A4" zoomScale="120" zoomScaleNormal="120" workbookViewId="0">
      <selection activeCell="H14" sqref="H14"/>
    </sheetView>
  </sheetViews>
  <sheetFormatPr defaultColWidth="8.85546875" defaultRowHeight="15" x14ac:dyDescent="0.25"/>
  <cols>
    <col min="1" max="1" width="3.7109375" customWidth="1"/>
    <col min="2" max="2" width="7.7109375" style="352" customWidth="1"/>
    <col min="3" max="3" width="85.28515625" style="352" customWidth="1"/>
    <col min="4" max="4" width="11.42578125" style="352" customWidth="1"/>
    <col min="5" max="5" width="10.7109375" style="352" customWidth="1"/>
    <col min="6" max="6" width="7.140625" style="352" customWidth="1"/>
    <col min="7" max="7" width="11.7109375" customWidth="1"/>
    <col min="8" max="8" width="7.140625" customWidth="1"/>
  </cols>
  <sheetData>
    <row r="2" spans="1:15" x14ac:dyDescent="0.25">
      <c r="B2" s="317" t="s">
        <v>181</v>
      </c>
      <c r="C2" s="353"/>
      <c r="D2" s="353"/>
      <c r="E2" s="353"/>
      <c r="F2" s="353"/>
      <c r="G2" s="4"/>
      <c r="H2" s="4"/>
    </row>
    <row r="3" spans="1:15" ht="4.5" customHeight="1" thickBot="1" x14ac:dyDescent="0.3">
      <c r="B3" s="317"/>
      <c r="C3" s="353"/>
      <c r="D3" s="353"/>
      <c r="E3" s="353"/>
      <c r="F3" s="353"/>
      <c r="G3" s="4"/>
      <c r="H3" s="4"/>
    </row>
    <row r="4" spans="1:15" x14ac:dyDescent="0.25">
      <c r="B4" s="343" t="s">
        <v>131</v>
      </c>
      <c r="C4" s="354" t="s">
        <v>182</v>
      </c>
      <c r="D4" s="633" t="s">
        <v>141</v>
      </c>
      <c r="E4" s="634"/>
      <c r="F4" s="367" t="s">
        <v>154</v>
      </c>
    </row>
    <row r="5" spans="1:15" ht="15.75" thickBot="1" x14ac:dyDescent="0.3">
      <c r="A5" s="96"/>
      <c r="B5" s="344"/>
      <c r="C5" s="355"/>
      <c r="D5" s="368" t="s">
        <v>572</v>
      </c>
      <c r="E5" s="368" t="s">
        <v>236</v>
      </c>
      <c r="F5" s="369"/>
      <c r="G5" s="118"/>
      <c r="H5" s="128"/>
      <c r="I5" s="128"/>
      <c r="J5" s="128"/>
      <c r="K5" s="128"/>
    </row>
    <row r="6" spans="1:15" x14ac:dyDescent="0.25">
      <c r="A6" s="96"/>
      <c r="B6" s="345">
        <v>1</v>
      </c>
      <c r="C6" s="356" t="s">
        <v>516</v>
      </c>
      <c r="D6" s="370">
        <v>0</v>
      </c>
      <c r="E6" s="371"/>
      <c r="F6" s="372" t="s">
        <v>155</v>
      </c>
      <c r="G6" s="341"/>
      <c r="H6" s="128"/>
      <c r="I6" s="128"/>
      <c r="J6" s="128"/>
      <c r="K6" s="128"/>
      <c r="L6" s="128"/>
      <c r="M6" s="128"/>
      <c r="N6" s="128"/>
      <c r="O6" s="128"/>
    </row>
    <row r="7" spans="1:15" x14ac:dyDescent="0.25">
      <c r="A7" s="96"/>
      <c r="B7" s="346">
        <v>2</v>
      </c>
      <c r="C7" s="357" t="s">
        <v>575</v>
      </c>
      <c r="D7" s="370">
        <v>0</v>
      </c>
      <c r="E7" s="371"/>
      <c r="F7" s="373" t="s">
        <v>155</v>
      </c>
      <c r="G7" s="341"/>
      <c r="H7" s="128"/>
      <c r="I7" s="128"/>
      <c r="J7" s="128"/>
      <c r="K7" s="128"/>
      <c r="L7" s="128"/>
      <c r="M7" s="128"/>
      <c r="N7" s="128"/>
      <c r="O7" s="128"/>
    </row>
    <row r="8" spans="1:15" x14ac:dyDescent="0.25">
      <c r="A8" s="96"/>
      <c r="B8" s="346">
        <v>3</v>
      </c>
      <c r="C8" s="357" t="s">
        <v>183</v>
      </c>
      <c r="D8" s="370">
        <v>0</v>
      </c>
      <c r="E8" s="371"/>
      <c r="F8" s="374" t="s">
        <v>142</v>
      </c>
      <c r="G8" s="96"/>
      <c r="H8" s="128"/>
      <c r="K8" s="128"/>
      <c r="L8" s="128"/>
      <c r="M8" s="128"/>
      <c r="N8" s="128"/>
      <c r="O8" s="128"/>
    </row>
    <row r="9" spans="1:15" x14ac:dyDescent="0.25">
      <c r="A9" s="96"/>
      <c r="B9" s="346">
        <v>4</v>
      </c>
      <c r="C9" s="357" t="s">
        <v>184</v>
      </c>
      <c r="D9" s="370">
        <v>0</v>
      </c>
      <c r="E9" s="371"/>
      <c r="F9" s="374" t="s">
        <v>142</v>
      </c>
      <c r="G9" s="96"/>
      <c r="H9" s="128"/>
      <c r="K9" s="128"/>
      <c r="L9" s="128"/>
      <c r="M9" s="128"/>
      <c r="N9" s="128"/>
      <c r="O9" s="128"/>
    </row>
    <row r="10" spans="1:15" x14ac:dyDescent="0.25">
      <c r="A10" s="96"/>
      <c r="B10" s="347">
        <v>5</v>
      </c>
      <c r="C10" s="357" t="s">
        <v>272</v>
      </c>
      <c r="D10" s="370">
        <v>0</v>
      </c>
      <c r="E10" s="371"/>
      <c r="F10" s="374" t="s">
        <v>142</v>
      </c>
      <c r="G10" s="96"/>
      <c r="H10" s="128"/>
      <c r="K10" s="128"/>
      <c r="L10" s="128"/>
      <c r="M10" s="128"/>
      <c r="N10" s="128"/>
      <c r="O10" s="128"/>
    </row>
    <row r="11" spans="1:15" x14ac:dyDescent="0.25">
      <c r="A11" s="96"/>
      <c r="B11" s="346">
        <v>6</v>
      </c>
      <c r="C11" s="357" t="s">
        <v>185</v>
      </c>
      <c r="D11" s="370">
        <v>0</v>
      </c>
      <c r="E11" s="371"/>
      <c r="F11" s="374" t="s">
        <v>142</v>
      </c>
      <c r="G11" s="96"/>
      <c r="H11" s="128"/>
      <c r="K11" s="128"/>
      <c r="L11" s="128"/>
      <c r="M11" s="128"/>
      <c r="N11" s="128"/>
      <c r="O11" s="128"/>
    </row>
    <row r="12" spans="1:15" ht="22.5" customHeight="1" x14ac:dyDescent="0.25">
      <c r="A12" s="96"/>
      <c r="B12" s="346">
        <v>7</v>
      </c>
      <c r="C12" s="358" t="s">
        <v>273</v>
      </c>
      <c r="D12" s="370">
        <v>0</v>
      </c>
      <c r="E12" s="371"/>
      <c r="F12" s="374" t="s">
        <v>142</v>
      </c>
      <c r="G12" s="96"/>
      <c r="H12" s="128"/>
      <c r="K12" s="128"/>
      <c r="L12" s="128"/>
      <c r="M12" s="128"/>
      <c r="N12" s="128"/>
      <c r="O12" s="128"/>
    </row>
    <row r="13" spans="1:15" x14ac:dyDescent="0.25">
      <c r="A13" s="96"/>
      <c r="B13" s="346">
        <v>8</v>
      </c>
      <c r="C13" s="357" t="s">
        <v>186</v>
      </c>
      <c r="D13" s="370">
        <v>0</v>
      </c>
      <c r="E13" s="375"/>
      <c r="F13" s="374" t="s">
        <v>149</v>
      </c>
      <c r="G13" s="96"/>
      <c r="H13" s="128"/>
      <c r="I13" s="128"/>
      <c r="J13" s="128"/>
      <c r="K13" s="128"/>
      <c r="L13" s="128"/>
      <c r="M13" s="128"/>
      <c r="N13" s="128"/>
      <c r="O13" s="128"/>
    </row>
    <row r="14" spans="1:15" x14ac:dyDescent="0.25">
      <c r="A14" s="96"/>
      <c r="B14" s="347">
        <v>9</v>
      </c>
      <c r="C14" s="357" t="s">
        <v>187</v>
      </c>
      <c r="D14" s="370">
        <v>0</v>
      </c>
      <c r="E14" s="376"/>
      <c r="F14" s="374" t="s">
        <v>149</v>
      </c>
      <c r="G14" s="96"/>
      <c r="H14" s="128"/>
      <c r="I14" s="128"/>
      <c r="J14" s="128"/>
      <c r="K14" s="128"/>
      <c r="L14" s="128"/>
      <c r="M14" s="128"/>
      <c r="N14" s="128"/>
      <c r="O14" s="128"/>
    </row>
    <row r="15" spans="1:15" x14ac:dyDescent="0.25">
      <c r="A15" s="96"/>
      <c r="B15" s="346">
        <v>10</v>
      </c>
      <c r="C15" s="357" t="s">
        <v>189</v>
      </c>
      <c r="D15" s="370">
        <v>0</v>
      </c>
      <c r="E15" s="375"/>
      <c r="F15" s="374" t="s">
        <v>142</v>
      </c>
      <c r="G15" s="96"/>
      <c r="N15" s="128"/>
      <c r="O15" s="128"/>
    </row>
    <row r="16" spans="1:15" x14ac:dyDescent="0.25">
      <c r="A16" s="96"/>
      <c r="B16" s="346">
        <v>11</v>
      </c>
      <c r="C16" s="357" t="s">
        <v>188</v>
      </c>
      <c r="D16" s="370">
        <v>0</v>
      </c>
      <c r="E16" s="349"/>
      <c r="F16" s="374" t="s">
        <v>142</v>
      </c>
      <c r="G16" s="128"/>
      <c r="H16" s="128"/>
      <c r="K16" s="128"/>
      <c r="L16" s="128"/>
      <c r="M16" s="128"/>
      <c r="N16" s="128"/>
      <c r="O16" s="128"/>
    </row>
    <row r="17" spans="1:16" x14ac:dyDescent="0.25">
      <c r="A17" s="96"/>
      <c r="B17" s="346">
        <v>12</v>
      </c>
      <c r="C17" s="357" t="s">
        <v>191</v>
      </c>
      <c r="D17" s="370">
        <v>0</v>
      </c>
      <c r="E17" s="375"/>
      <c r="F17" s="374" t="s">
        <v>142</v>
      </c>
      <c r="G17" s="96"/>
      <c r="M17" s="128"/>
      <c r="N17" s="128"/>
      <c r="O17" s="128"/>
    </row>
    <row r="18" spans="1:16" x14ac:dyDescent="0.25">
      <c r="A18" s="96"/>
      <c r="B18" s="347">
        <v>13</v>
      </c>
      <c r="C18" s="357" t="s">
        <v>190</v>
      </c>
      <c r="D18" s="370">
        <v>0</v>
      </c>
      <c r="E18" s="349"/>
      <c r="F18" s="374" t="s">
        <v>142</v>
      </c>
      <c r="G18" s="96"/>
      <c r="H18" s="128"/>
      <c r="K18" s="128"/>
      <c r="L18" s="128"/>
      <c r="M18" s="128"/>
      <c r="N18" s="128"/>
      <c r="O18" s="128"/>
    </row>
    <row r="19" spans="1:16" ht="14.1" customHeight="1" x14ac:dyDescent="0.25">
      <c r="A19" s="96"/>
      <c r="B19" s="346">
        <v>14</v>
      </c>
      <c r="C19" s="359" t="s">
        <v>574</v>
      </c>
      <c r="D19" s="370">
        <v>0</v>
      </c>
      <c r="E19" s="377"/>
      <c r="F19" s="373" t="s">
        <v>142</v>
      </c>
      <c r="G19" s="96"/>
      <c r="H19" s="128"/>
      <c r="I19" s="128"/>
      <c r="J19" s="128"/>
      <c r="K19" s="128"/>
      <c r="L19" s="128"/>
      <c r="M19" s="128"/>
      <c r="N19" s="128"/>
      <c r="O19" s="128"/>
    </row>
    <row r="20" spans="1:16" ht="14.1" customHeight="1" thickBot="1" x14ac:dyDescent="0.3">
      <c r="A20" s="96"/>
      <c r="B20" s="348">
        <v>15</v>
      </c>
      <c r="C20" s="360" t="s">
        <v>573</v>
      </c>
      <c r="D20" s="378">
        <v>0</v>
      </c>
      <c r="E20" s="379"/>
      <c r="F20" s="380" t="s">
        <v>142</v>
      </c>
      <c r="G20" s="96"/>
      <c r="H20" s="128"/>
      <c r="I20" s="128"/>
      <c r="J20" s="128"/>
      <c r="K20" s="128"/>
      <c r="L20" s="128"/>
      <c r="M20" s="128"/>
      <c r="N20" s="128"/>
      <c r="O20" s="128"/>
    </row>
    <row r="21" spans="1:16" ht="15.75" thickBot="1" x14ac:dyDescent="0.3">
      <c r="A21" s="96"/>
      <c r="B21" s="349"/>
      <c r="C21" s="361"/>
      <c r="D21" s="381"/>
      <c r="E21" s="349"/>
      <c r="F21" s="349"/>
      <c r="G21" s="104"/>
      <c r="H21" s="96"/>
      <c r="I21" s="128"/>
      <c r="J21" s="128"/>
      <c r="K21" s="128"/>
      <c r="L21" s="128"/>
      <c r="M21" s="128"/>
      <c r="N21" s="128"/>
      <c r="O21" s="128"/>
      <c r="P21" s="128"/>
    </row>
    <row r="22" spans="1:16" x14ac:dyDescent="0.25">
      <c r="A22" s="96"/>
      <c r="B22" s="343" t="s">
        <v>132</v>
      </c>
      <c r="C22" s="362" t="s">
        <v>192</v>
      </c>
      <c r="D22" s="633" t="s">
        <v>141</v>
      </c>
      <c r="E22" s="634"/>
      <c r="F22" s="367" t="s">
        <v>154</v>
      </c>
      <c r="G22" s="96"/>
      <c r="H22" s="128"/>
      <c r="I22" s="128"/>
      <c r="J22" s="128"/>
      <c r="K22" s="128"/>
      <c r="L22" s="128"/>
      <c r="M22" s="128"/>
      <c r="N22" s="128"/>
      <c r="O22" s="128"/>
    </row>
    <row r="23" spans="1:16" ht="15.75" thickBot="1" x14ac:dyDescent="0.3">
      <c r="A23" s="96"/>
      <c r="B23" s="350"/>
      <c r="C23" s="363"/>
      <c r="D23" s="368" t="s">
        <v>572</v>
      </c>
      <c r="E23" s="368" t="s">
        <v>236</v>
      </c>
      <c r="F23" s="369"/>
      <c r="G23" s="96"/>
      <c r="H23" s="128"/>
      <c r="I23" s="128"/>
      <c r="J23" s="128"/>
      <c r="K23" s="128"/>
      <c r="L23" s="128"/>
      <c r="M23" s="128"/>
      <c r="N23" s="128"/>
      <c r="O23" s="128"/>
    </row>
    <row r="24" spans="1:16" ht="24.6" customHeight="1" x14ac:dyDescent="0.25">
      <c r="A24" s="96"/>
      <c r="B24" s="351">
        <v>1</v>
      </c>
      <c r="C24" s="364" t="s">
        <v>576</v>
      </c>
      <c r="D24" s="382"/>
      <c r="E24" s="383"/>
      <c r="F24" s="384" t="s">
        <v>180</v>
      </c>
      <c r="G24" s="96"/>
      <c r="H24" s="128"/>
      <c r="I24" s="128"/>
      <c r="J24" s="128"/>
      <c r="K24" s="128"/>
      <c r="L24" s="128"/>
      <c r="M24" s="128"/>
      <c r="N24" s="128"/>
      <c r="O24" s="128"/>
    </row>
    <row r="25" spans="1:16" ht="29.45" customHeight="1" x14ac:dyDescent="0.25">
      <c r="A25" s="96"/>
      <c r="B25" s="346">
        <v>2</v>
      </c>
      <c r="C25" s="358" t="s">
        <v>557</v>
      </c>
      <c r="D25" s="385"/>
      <c r="E25" s="386"/>
      <c r="F25" s="387" t="s">
        <v>577</v>
      </c>
      <c r="G25" s="96"/>
      <c r="H25" s="128"/>
      <c r="I25" s="128"/>
      <c r="J25" s="128"/>
      <c r="K25" s="128"/>
      <c r="L25" s="128"/>
      <c r="M25" s="128"/>
      <c r="N25" s="128"/>
      <c r="O25" s="128"/>
    </row>
    <row r="26" spans="1:16" ht="30.6" customHeight="1" x14ac:dyDescent="0.25">
      <c r="A26" s="96"/>
      <c r="B26" s="346">
        <v>3</v>
      </c>
      <c r="C26" s="358" t="s">
        <v>578</v>
      </c>
      <c r="D26" s="370"/>
      <c r="E26" s="370"/>
      <c r="F26" s="387" t="s">
        <v>577</v>
      </c>
      <c r="G26" s="96"/>
      <c r="H26" s="128"/>
      <c r="I26" s="128"/>
      <c r="J26" s="128"/>
      <c r="K26" s="128"/>
      <c r="L26" s="128"/>
      <c r="M26" s="128"/>
      <c r="N26" s="128"/>
      <c r="O26" s="128"/>
    </row>
    <row r="27" spans="1:16" x14ac:dyDescent="0.25">
      <c r="A27" s="96"/>
      <c r="B27" s="347">
        <v>4</v>
      </c>
      <c r="C27" s="359" t="s">
        <v>563</v>
      </c>
      <c r="D27" s="370"/>
      <c r="E27" s="370"/>
      <c r="F27" s="374" t="s">
        <v>156</v>
      </c>
      <c r="G27" s="96"/>
      <c r="H27" s="128"/>
      <c r="I27" s="128"/>
      <c r="J27" s="128"/>
      <c r="K27" s="128"/>
      <c r="L27" s="128"/>
      <c r="M27" s="128"/>
      <c r="N27" s="128"/>
      <c r="O27" s="128"/>
    </row>
    <row r="28" spans="1:16" ht="13.5" customHeight="1" x14ac:dyDescent="0.25">
      <c r="A28" s="96"/>
      <c r="B28" s="346">
        <v>6</v>
      </c>
      <c r="C28" s="357" t="s">
        <v>195</v>
      </c>
      <c r="D28" s="388"/>
      <c r="E28" s="388"/>
      <c r="F28" s="389" t="s">
        <v>180</v>
      </c>
      <c r="G28" s="342">
        <f>D28-E28</f>
        <v>0</v>
      </c>
      <c r="H28" s="128"/>
      <c r="I28" s="128"/>
      <c r="J28" s="128"/>
      <c r="K28" s="128"/>
      <c r="L28" s="128"/>
      <c r="M28" s="128"/>
      <c r="N28" s="128"/>
      <c r="O28" s="128"/>
    </row>
    <row r="29" spans="1:16" ht="13.9" customHeight="1" x14ac:dyDescent="0.25">
      <c r="A29" s="96"/>
      <c r="B29" s="346">
        <v>7</v>
      </c>
      <c r="C29" s="357" t="s">
        <v>196</v>
      </c>
      <c r="D29" s="388"/>
      <c r="E29" s="388"/>
      <c r="F29" s="374" t="s">
        <v>180</v>
      </c>
      <c r="G29" s="342">
        <f>D29-E29</f>
        <v>0</v>
      </c>
    </row>
    <row r="30" spans="1:16" x14ac:dyDescent="0.25">
      <c r="A30" s="96"/>
      <c r="B30" s="346">
        <v>8</v>
      </c>
      <c r="C30" s="357" t="s">
        <v>197</v>
      </c>
      <c r="D30" s="370"/>
      <c r="E30" s="388"/>
      <c r="F30" s="374" t="s">
        <v>180</v>
      </c>
      <c r="G30" s="96"/>
    </row>
    <row r="31" spans="1:16" ht="15.75" thickBot="1" x14ac:dyDescent="0.3">
      <c r="B31" s="348">
        <v>9</v>
      </c>
      <c r="C31" s="365" t="s">
        <v>198</v>
      </c>
      <c r="D31" s="378"/>
      <c r="E31" s="379"/>
      <c r="F31" s="390" t="s">
        <v>180</v>
      </c>
    </row>
    <row r="32" spans="1:16" ht="21.6" customHeight="1" x14ac:dyDescent="0.25">
      <c r="C32" s="317"/>
      <c r="D32" s="317"/>
    </row>
    <row r="33" spans="1:4" ht="15" customHeight="1" x14ac:dyDescent="0.25">
      <c r="B33" s="317" t="s">
        <v>274</v>
      </c>
      <c r="C33" s="317"/>
      <c r="D33" s="317"/>
    </row>
    <row r="34" spans="1:4" ht="6.6" customHeight="1" thickBot="1" x14ac:dyDescent="0.3">
      <c r="B34" s="317"/>
      <c r="C34" s="317"/>
      <c r="D34" s="317"/>
    </row>
    <row r="35" spans="1:4" x14ac:dyDescent="0.25">
      <c r="B35" s="635" t="s">
        <v>571</v>
      </c>
      <c r="C35" s="637" t="s">
        <v>513</v>
      </c>
      <c r="D35" s="318" t="s">
        <v>154</v>
      </c>
    </row>
    <row r="36" spans="1:4" ht="15.75" thickBot="1" x14ac:dyDescent="0.3">
      <c r="B36" s="636"/>
      <c r="C36" s="638"/>
      <c r="D36" s="319" t="s">
        <v>514</v>
      </c>
    </row>
    <row r="37" spans="1:4" ht="31.9" customHeight="1" thickBot="1" x14ac:dyDescent="0.3">
      <c r="A37" s="340">
        <v>1</v>
      </c>
      <c r="B37" s="639" t="s">
        <v>515</v>
      </c>
      <c r="C37" s="320" t="s">
        <v>516</v>
      </c>
      <c r="D37" s="321" t="s">
        <v>517</v>
      </c>
    </row>
    <row r="38" spans="1:4" ht="103.9" customHeight="1" thickBot="1" x14ac:dyDescent="0.3">
      <c r="B38" s="640"/>
      <c r="C38" s="641" t="s">
        <v>518</v>
      </c>
      <c r="D38" s="642"/>
    </row>
    <row r="39" spans="1:4" ht="15.75" thickBot="1" x14ac:dyDescent="0.3">
      <c r="A39" s="340">
        <v>2</v>
      </c>
      <c r="B39" s="643" t="s">
        <v>519</v>
      </c>
      <c r="C39" s="322" t="s">
        <v>520</v>
      </c>
      <c r="D39" s="323" t="s">
        <v>521</v>
      </c>
    </row>
    <row r="40" spans="1:4" ht="151.9" customHeight="1" thickBot="1" x14ac:dyDescent="0.3">
      <c r="B40" s="644"/>
      <c r="C40" s="645" t="s">
        <v>522</v>
      </c>
      <c r="D40" s="646"/>
    </row>
    <row r="41" spans="1:4" ht="15.75" thickBot="1" x14ac:dyDescent="0.3">
      <c r="A41" s="340">
        <v>3</v>
      </c>
      <c r="B41" s="639" t="s">
        <v>523</v>
      </c>
      <c r="C41" s="324" t="s">
        <v>183</v>
      </c>
      <c r="D41" s="325" t="s">
        <v>142</v>
      </c>
    </row>
    <row r="42" spans="1:4" ht="118.15" customHeight="1" thickBot="1" x14ac:dyDescent="0.3">
      <c r="B42" s="644"/>
      <c r="C42" s="647" t="s">
        <v>524</v>
      </c>
      <c r="D42" s="648"/>
    </row>
    <row r="43" spans="1:4" ht="15.75" thickBot="1" x14ac:dyDescent="0.3">
      <c r="A43" s="340">
        <v>4</v>
      </c>
      <c r="B43" s="649" t="s">
        <v>525</v>
      </c>
      <c r="C43" s="326" t="s">
        <v>184</v>
      </c>
      <c r="D43" s="321" t="s">
        <v>142</v>
      </c>
    </row>
    <row r="44" spans="1:4" ht="48" customHeight="1" thickBot="1" x14ac:dyDescent="0.3">
      <c r="B44" s="650"/>
      <c r="C44" s="645" t="s">
        <v>526</v>
      </c>
      <c r="D44" s="646"/>
    </row>
    <row r="45" spans="1:4" ht="15.75" thickBot="1" x14ac:dyDescent="0.3">
      <c r="A45" s="340">
        <v>5</v>
      </c>
      <c r="B45" s="639" t="s">
        <v>527</v>
      </c>
      <c r="C45" s="324" t="s">
        <v>272</v>
      </c>
      <c r="D45" s="325" t="s">
        <v>142</v>
      </c>
    </row>
    <row r="46" spans="1:4" ht="91.9" customHeight="1" thickBot="1" x14ac:dyDescent="0.3">
      <c r="B46" s="644"/>
      <c r="C46" s="645" t="s">
        <v>528</v>
      </c>
      <c r="D46" s="646"/>
    </row>
    <row r="47" spans="1:4" ht="15.75" thickBot="1" x14ac:dyDescent="0.3">
      <c r="A47" s="340">
        <v>6</v>
      </c>
      <c r="B47" s="651" t="s">
        <v>529</v>
      </c>
      <c r="C47" s="327" t="s">
        <v>530</v>
      </c>
      <c r="D47" s="325" t="s">
        <v>142</v>
      </c>
    </row>
    <row r="48" spans="1:4" ht="145.9" customHeight="1" thickBot="1" x14ac:dyDescent="0.3">
      <c r="B48" s="652"/>
      <c r="C48" s="653" t="s">
        <v>531</v>
      </c>
      <c r="D48" s="654"/>
    </row>
    <row r="49" spans="1:4" ht="23.25" thickBot="1" x14ac:dyDescent="0.3">
      <c r="A49" s="340">
        <v>7</v>
      </c>
      <c r="B49" s="643" t="s">
        <v>532</v>
      </c>
      <c r="C49" s="328" t="s">
        <v>533</v>
      </c>
      <c r="D49" s="329" t="s">
        <v>142</v>
      </c>
    </row>
    <row r="50" spans="1:4" ht="136.15" customHeight="1" thickBot="1" x14ac:dyDescent="0.3">
      <c r="B50" s="640"/>
      <c r="C50" s="653" t="s">
        <v>534</v>
      </c>
      <c r="D50" s="654"/>
    </row>
    <row r="51" spans="1:4" ht="15.75" thickBot="1" x14ac:dyDescent="0.3">
      <c r="A51" s="340">
        <v>8</v>
      </c>
      <c r="B51" s="655" t="s">
        <v>264</v>
      </c>
      <c r="C51" s="328" t="s">
        <v>186</v>
      </c>
      <c r="D51" s="329" t="s">
        <v>149</v>
      </c>
    </row>
    <row r="52" spans="1:4" ht="86.45" customHeight="1" thickBot="1" x14ac:dyDescent="0.3">
      <c r="B52" s="656"/>
      <c r="C52" s="653" t="s">
        <v>535</v>
      </c>
      <c r="D52" s="654"/>
    </row>
    <row r="53" spans="1:4" ht="15.75" thickBot="1" x14ac:dyDescent="0.3">
      <c r="A53" s="340">
        <v>9</v>
      </c>
      <c r="B53" s="655" t="s">
        <v>265</v>
      </c>
      <c r="C53" s="328" t="s">
        <v>187</v>
      </c>
      <c r="D53" s="329" t="s">
        <v>149</v>
      </c>
    </row>
    <row r="54" spans="1:4" ht="78" customHeight="1" thickBot="1" x14ac:dyDescent="0.3">
      <c r="B54" s="656"/>
      <c r="C54" s="653" t="s">
        <v>536</v>
      </c>
      <c r="D54" s="654"/>
    </row>
    <row r="55" spans="1:4" ht="15.75" thickBot="1" x14ac:dyDescent="0.3">
      <c r="A55" s="340">
        <v>10</v>
      </c>
      <c r="B55" s="649" t="s">
        <v>267</v>
      </c>
      <c r="C55" s="320" t="s">
        <v>537</v>
      </c>
      <c r="D55" s="321" t="s">
        <v>142</v>
      </c>
    </row>
    <row r="56" spans="1:4" ht="86.45" customHeight="1" thickBot="1" x14ac:dyDescent="0.3">
      <c r="B56" s="656"/>
      <c r="C56" s="657" t="s">
        <v>538</v>
      </c>
      <c r="D56" s="658"/>
    </row>
    <row r="57" spans="1:4" ht="15.75" thickBot="1" x14ac:dyDescent="0.3">
      <c r="A57" s="340">
        <v>11</v>
      </c>
      <c r="B57" s="659" t="s">
        <v>266</v>
      </c>
      <c r="C57" s="330" t="s">
        <v>539</v>
      </c>
      <c r="D57" s="331" t="s">
        <v>142</v>
      </c>
    </row>
    <row r="58" spans="1:4" ht="99" customHeight="1" thickBot="1" x14ac:dyDescent="0.3">
      <c r="B58" s="660"/>
      <c r="C58" s="661" t="s">
        <v>540</v>
      </c>
      <c r="D58" s="662"/>
    </row>
    <row r="59" spans="1:4" ht="15.75" thickBot="1" x14ac:dyDescent="0.3">
      <c r="A59" s="340">
        <v>12</v>
      </c>
      <c r="B59" s="656" t="s">
        <v>269</v>
      </c>
      <c r="C59" s="327" t="s">
        <v>541</v>
      </c>
      <c r="D59" s="325" t="s">
        <v>142</v>
      </c>
    </row>
    <row r="60" spans="1:4" ht="104.45" customHeight="1" thickBot="1" x14ac:dyDescent="0.3">
      <c r="B60" s="650"/>
      <c r="C60" s="663" t="s">
        <v>542</v>
      </c>
      <c r="D60" s="664"/>
    </row>
    <row r="61" spans="1:4" ht="15.75" thickBot="1" x14ac:dyDescent="0.3">
      <c r="A61" s="340">
        <v>13</v>
      </c>
      <c r="B61" s="649" t="s">
        <v>268</v>
      </c>
      <c r="C61" s="327" t="s">
        <v>543</v>
      </c>
      <c r="D61" s="325" t="s">
        <v>142</v>
      </c>
    </row>
    <row r="62" spans="1:4" ht="83.45" customHeight="1" thickBot="1" x14ac:dyDescent="0.3">
      <c r="B62" s="656"/>
      <c r="C62" s="641" t="s">
        <v>544</v>
      </c>
      <c r="D62" s="642"/>
    </row>
    <row r="63" spans="1:4" ht="15.75" thickBot="1" x14ac:dyDescent="0.3">
      <c r="A63" s="340">
        <v>14</v>
      </c>
      <c r="B63" s="655" t="s">
        <v>545</v>
      </c>
      <c r="C63" s="332" t="s">
        <v>546</v>
      </c>
      <c r="D63" s="323" t="s">
        <v>142</v>
      </c>
    </row>
    <row r="64" spans="1:4" ht="40.15" customHeight="1" thickBot="1" x14ac:dyDescent="0.3">
      <c r="B64" s="656"/>
      <c r="C64" s="665" t="s">
        <v>547</v>
      </c>
      <c r="D64" s="666"/>
    </row>
    <row r="65" spans="1:4" ht="15.75" thickBot="1" x14ac:dyDescent="0.3">
      <c r="A65" s="340">
        <v>15</v>
      </c>
      <c r="B65" s="649" t="s">
        <v>548</v>
      </c>
      <c r="C65" s="327" t="s">
        <v>549</v>
      </c>
      <c r="D65" s="325" t="s">
        <v>142</v>
      </c>
    </row>
    <row r="66" spans="1:4" ht="43.9" customHeight="1" thickBot="1" x14ac:dyDescent="0.3">
      <c r="B66" s="650"/>
      <c r="C66" s="647" t="s">
        <v>550</v>
      </c>
      <c r="D66" s="648"/>
    </row>
    <row r="67" spans="1:4" x14ac:dyDescent="0.25">
      <c r="B67" s="333"/>
      <c r="C67" s="366"/>
      <c r="D67" s="366"/>
    </row>
    <row r="68" spans="1:4" ht="15.75" thickBot="1" x14ac:dyDescent="0.3">
      <c r="B68" s="317" t="s">
        <v>551</v>
      </c>
      <c r="C68" s="366"/>
      <c r="D68" s="366"/>
    </row>
    <row r="69" spans="1:4" ht="21.6" customHeight="1" thickBot="1" x14ac:dyDescent="0.3">
      <c r="B69" s="334" t="s">
        <v>571</v>
      </c>
      <c r="C69" s="335" t="s">
        <v>552</v>
      </c>
      <c r="D69" s="336" t="s">
        <v>553</v>
      </c>
    </row>
    <row r="70" spans="1:4" ht="21" customHeight="1" thickBot="1" x14ac:dyDescent="0.3">
      <c r="A70" s="340">
        <v>1</v>
      </c>
      <c r="B70" s="649" t="s">
        <v>554</v>
      </c>
      <c r="C70" s="327" t="s">
        <v>555</v>
      </c>
      <c r="D70" s="325" t="s">
        <v>180</v>
      </c>
    </row>
    <row r="71" spans="1:4" ht="100.15" customHeight="1" thickBot="1" x14ac:dyDescent="0.3">
      <c r="B71" s="640"/>
      <c r="C71" s="641" t="s">
        <v>556</v>
      </c>
      <c r="D71" s="642"/>
    </row>
    <row r="72" spans="1:4" ht="39" customHeight="1" thickBot="1" x14ac:dyDescent="0.3">
      <c r="A72" s="340">
        <v>2</v>
      </c>
      <c r="B72" s="655" t="s">
        <v>259</v>
      </c>
      <c r="C72" s="337" t="s">
        <v>557</v>
      </c>
      <c r="D72" s="338" t="s">
        <v>558</v>
      </c>
    </row>
    <row r="73" spans="1:4" ht="93" customHeight="1" thickBot="1" x14ac:dyDescent="0.3">
      <c r="B73" s="656"/>
      <c r="C73" s="653" t="s">
        <v>559</v>
      </c>
      <c r="D73" s="654"/>
    </row>
    <row r="74" spans="1:4" ht="34.9" customHeight="1" thickBot="1" x14ac:dyDescent="0.3">
      <c r="A74" s="340">
        <v>3</v>
      </c>
      <c r="B74" s="655" t="s">
        <v>261</v>
      </c>
      <c r="C74" s="332" t="s">
        <v>560</v>
      </c>
      <c r="D74" s="323" t="s">
        <v>561</v>
      </c>
    </row>
    <row r="75" spans="1:4" ht="90.6" customHeight="1" thickBot="1" x14ac:dyDescent="0.3">
      <c r="B75" s="656"/>
      <c r="C75" s="653" t="s">
        <v>562</v>
      </c>
      <c r="D75" s="654"/>
    </row>
    <row r="76" spans="1:4" ht="15.75" thickBot="1" x14ac:dyDescent="0.3">
      <c r="A76" s="340">
        <v>4</v>
      </c>
      <c r="B76" s="655" t="s">
        <v>260</v>
      </c>
      <c r="C76" s="332" t="s">
        <v>563</v>
      </c>
      <c r="D76" s="323" t="s">
        <v>156</v>
      </c>
    </row>
    <row r="77" spans="1:4" ht="31.9" customHeight="1" thickBot="1" x14ac:dyDescent="0.3">
      <c r="B77" s="650"/>
      <c r="C77" s="645" t="s">
        <v>564</v>
      </c>
      <c r="D77" s="646"/>
    </row>
    <row r="78" spans="1:4" ht="15.75" thickBot="1" x14ac:dyDescent="0.3">
      <c r="A78" s="340">
        <v>5</v>
      </c>
      <c r="B78" s="649" t="s">
        <v>262</v>
      </c>
      <c r="C78" s="327" t="s">
        <v>565</v>
      </c>
      <c r="D78" s="325" t="s">
        <v>180</v>
      </c>
    </row>
    <row r="79" spans="1:4" ht="112.15" customHeight="1" thickBot="1" x14ac:dyDescent="0.3">
      <c r="B79" s="656"/>
      <c r="C79" s="641" t="s">
        <v>566</v>
      </c>
      <c r="D79" s="642"/>
    </row>
    <row r="80" spans="1:4" ht="15.75" thickBot="1" x14ac:dyDescent="0.3">
      <c r="A80" s="340">
        <v>6</v>
      </c>
      <c r="B80" s="655" t="s">
        <v>263</v>
      </c>
      <c r="C80" s="332" t="s">
        <v>196</v>
      </c>
      <c r="D80" s="323" t="s">
        <v>180</v>
      </c>
    </row>
    <row r="81" spans="1:4" ht="113.45" customHeight="1" thickBot="1" x14ac:dyDescent="0.3">
      <c r="B81" s="656"/>
      <c r="C81" s="653" t="s">
        <v>567</v>
      </c>
      <c r="D81" s="654"/>
    </row>
    <row r="82" spans="1:4" ht="15.75" thickBot="1" x14ac:dyDescent="0.3">
      <c r="A82" s="340">
        <v>7</v>
      </c>
      <c r="B82" s="655" t="s">
        <v>270</v>
      </c>
      <c r="C82" s="332" t="s">
        <v>197</v>
      </c>
      <c r="D82" s="323" t="s">
        <v>180</v>
      </c>
    </row>
    <row r="83" spans="1:4" ht="57" customHeight="1" thickBot="1" x14ac:dyDescent="0.3">
      <c r="B83" s="650"/>
      <c r="C83" s="645" t="s">
        <v>568</v>
      </c>
      <c r="D83" s="646"/>
    </row>
    <row r="84" spans="1:4" ht="15.75" thickBot="1" x14ac:dyDescent="0.3">
      <c r="A84" s="340">
        <v>8</v>
      </c>
      <c r="B84" s="649" t="s">
        <v>271</v>
      </c>
      <c r="C84" s="339" t="s">
        <v>198</v>
      </c>
      <c r="D84" s="325" t="s">
        <v>180</v>
      </c>
    </row>
    <row r="85" spans="1:4" ht="49.9" customHeight="1" thickBot="1" x14ac:dyDescent="0.3">
      <c r="B85" s="650"/>
      <c r="C85" s="647" t="s">
        <v>569</v>
      </c>
      <c r="D85" s="648"/>
    </row>
  </sheetData>
  <mergeCells count="50">
    <mergeCell ref="B84:B85"/>
    <mergeCell ref="C85:D85"/>
    <mergeCell ref="B78:B79"/>
    <mergeCell ref="C79:D79"/>
    <mergeCell ref="B80:B81"/>
    <mergeCell ref="C81:D81"/>
    <mergeCell ref="B82:B83"/>
    <mergeCell ref="C83:D83"/>
    <mergeCell ref="B72:B73"/>
    <mergeCell ref="C73:D73"/>
    <mergeCell ref="B74:B75"/>
    <mergeCell ref="C75:D75"/>
    <mergeCell ref="B76:B77"/>
    <mergeCell ref="C77:D77"/>
    <mergeCell ref="B63:B64"/>
    <mergeCell ref="C64:D64"/>
    <mergeCell ref="B65:B66"/>
    <mergeCell ref="C66:D66"/>
    <mergeCell ref="B70:B71"/>
    <mergeCell ref="C71:D71"/>
    <mergeCell ref="B57:B58"/>
    <mergeCell ref="C58:D58"/>
    <mergeCell ref="B59:B60"/>
    <mergeCell ref="C60:D60"/>
    <mergeCell ref="B61:B62"/>
    <mergeCell ref="C62:D62"/>
    <mergeCell ref="B51:B52"/>
    <mergeCell ref="C52:D52"/>
    <mergeCell ref="B53:B54"/>
    <mergeCell ref="C54:D54"/>
    <mergeCell ref="B55:B56"/>
    <mergeCell ref="C56:D56"/>
    <mergeCell ref="B45:B46"/>
    <mergeCell ref="C46:D46"/>
    <mergeCell ref="B47:B48"/>
    <mergeCell ref="C48:D48"/>
    <mergeCell ref="B49:B50"/>
    <mergeCell ref="C50:D50"/>
    <mergeCell ref="B39:B40"/>
    <mergeCell ref="C40:D40"/>
    <mergeCell ref="B41:B42"/>
    <mergeCell ref="C42:D42"/>
    <mergeCell ref="B43:B44"/>
    <mergeCell ref="C44:D44"/>
    <mergeCell ref="D4:E4"/>
    <mergeCell ref="D22:E22"/>
    <mergeCell ref="B35:B36"/>
    <mergeCell ref="C35:C36"/>
    <mergeCell ref="B37:B38"/>
    <mergeCell ref="C38:D3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045f44-ec46-4ccc-a0f5-6e6600517be9" xsi:nil="true"/>
    <lcf76f155ced4ddcb4097134ff3c332f xmlns="ea1f0649-767e-4101-ac42-4c88ca8afb4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091D2838DF0DC4EB5843F8066A18250" ma:contentTypeVersion="12" ma:contentTypeDescription="Utwórz nowy dokument." ma:contentTypeScope="" ma:versionID="a9a567a046376d7cb2109bcc35bf0142">
  <xsd:schema xmlns:xsd="http://www.w3.org/2001/XMLSchema" xmlns:xs="http://www.w3.org/2001/XMLSchema" xmlns:p="http://schemas.microsoft.com/office/2006/metadata/properties" xmlns:ns2="ea1f0649-767e-4101-ac42-4c88ca8afb40" xmlns:ns3="67045f44-ec46-4ccc-a0f5-6e6600517be9" targetNamespace="http://schemas.microsoft.com/office/2006/metadata/properties" ma:root="true" ma:fieldsID="6b1b6c1fbfc0062ac6d3e9d2d7e0fee0" ns2:_="" ns3:_="">
    <xsd:import namespace="ea1f0649-767e-4101-ac42-4c88ca8afb40"/>
    <xsd:import namespace="67045f44-ec46-4ccc-a0f5-6e6600517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f0649-767e-4101-ac42-4c88ca8af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Tagi obrazów" ma:readOnly="false" ma:fieldId="{5cf76f15-5ced-4ddc-b409-7134ff3c332f}" ma:taxonomyMulti="true" ma:sspId="54914f52-495d-4bb6-95e8-b9da89695b2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45f44-ec46-4ccc-a0f5-6e6600517be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15" nillable="true" ma:displayName="Taxonomy Catch All Column" ma:hidden="true" ma:list="{da4e68eb-322a-44de-8ea4-47569f430f32}" ma:internalName="TaxCatchAll" ma:showField="CatchAllData" ma:web="67045f44-ec46-4ccc-a0f5-6e6600517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3121A1-12A0-40BE-8662-D894B311EDE5}">
  <ds:schemaRefs>
    <ds:schemaRef ds:uri="15a078a6-93f9-4690-a772-b3adbaddb5bf"/>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217ba11b-98b7-436a-ba52-e22158e57ee1"/>
    <ds:schemaRef ds:uri="http://schemas.microsoft.com/office/2006/metadata/properties"/>
    <ds:schemaRef ds:uri="http://purl.org/dc/elements/1.1/"/>
    <ds:schemaRef ds:uri="67045f44-ec46-4ccc-a0f5-6e6600517be9"/>
    <ds:schemaRef ds:uri="ea1f0649-767e-4101-ac42-4c88ca8afb40"/>
  </ds:schemaRefs>
</ds:datastoreItem>
</file>

<file path=customXml/itemProps2.xml><?xml version="1.0" encoding="utf-8"?>
<ds:datastoreItem xmlns:ds="http://schemas.openxmlformats.org/officeDocument/2006/customXml" ds:itemID="{92D0E99C-AB55-43D6-8693-41E3DD936F3B}">
  <ds:schemaRefs>
    <ds:schemaRef ds:uri="http://schemas.microsoft.com/sharepoint/v3/contenttype/forms"/>
  </ds:schemaRefs>
</ds:datastoreItem>
</file>

<file path=customXml/itemProps3.xml><?xml version="1.0" encoding="utf-8"?>
<ds:datastoreItem xmlns:ds="http://schemas.openxmlformats.org/officeDocument/2006/customXml" ds:itemID="{D60DB7B5-61A3-44D5-9722-A78C0F8FA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f0649-767e-4101-ac42-4c88ca8afb40"/>
    <ds:schemaRef ds:uri="67045f44-ec46-4ccc-a0f5-6e6600517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Instrukcja</vt:lpstr>
      <vt:lpstr>0.1. Ustalenia ogólne</vt:lpstr>
      <vt:lpstr>0.2. Tytuł</vt:lpstr>
      <vt:lpstr>0.3. Karta audytu</vt:lpstr>
      <vt:lpstr>0.4. Wskaźniki emisji</vt:lpstr>
      <vt:lpstr>0.5. Efekt eko</vt:lpstr>
      <vt:lpstr>0.6. Wskaźniki projektu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Herbert</cp:lastModifiedBy>
  <cp:lastPrinted>2022-11-06T16:17:50Z</cp:lastPrinted>
  <dcterms:created xsi:type="dcterms:W3CDTF">2022-11-06T15:33:04Z</dcterms:created>
  <dcterms:modified xsi:type="dcterms:W3CDTF">2025-02-20T12:30:09Z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0x010100D091D2838DF0DC4EB5843F8066A18250</vt:lpwstr>
  </property>
</Properties>
</file>