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I:\Ewa Botor\2025\SP Chechło\Zapytanie ofertowe\Zapytanie ofertowe\Do przetargu\"/>
    </mc:Choice>
  </mc:AlternateContent>
  <xr:revisionPtr revIDLastSave="0" documentId="8_{B749F1E1-2B12-42D2-8020-0F163C46F88E}" xr6:coauthVersionLast="47" xr6:coauthVersionMax="47" xr10:uidLastSave="{00000000-0000-0000-0000-000000000000}"/>
  <bookViews>
    <workbookView xWindow="-120" yWindow="-120" windowWidth="29040" windowHeight="15840" tabRatio="783" firstSheet="2" activeTab="6" xr2:uid="{00000000-000D-0000-FFFF-FFFF00000000}"/>
  </bookViews>
  <sheets>
    <sheet name="Instrukcja" sheetId="20" r:id="rId1"/>
    <sheet name="0.1. Ustalenia ogólne" sheetId="18" r:id="rId2"/>
    <sheet name="0.2. Tytuł" sheetId="2" r:id="rId3"/>
    <sheet name="0.3. Karta audytu" sheetId="3" r:id="rId4"/>
    <sheet name="0.4. Wskaźniki emisji" sheetId="21" r:id="rId5"/>
    <sheet name="0.5. Efekt eko" sheetId="16" r:id="rId6"/>
    <sheet name="0.6. Wskaźniki projektu" sheetId="22" r:id="rId7"/>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22" l="1"/>
  <c r="G28" i="22"/>
  <c r="F395" i="3" l="1"/>
  <c r="E395" i="3"/>
  <c r="F388" i="3" l="1"/>
  <c r="F398" i="3" s="1"/>
  <c r="E388" i="3"/>
  <c r="E398" i="3" s="1"/>
  <c r="F352" i="3"/>
  <c r="E352" i="3"/>
  <c r="E346" i="3"/>
  <c r="F330" i="3"/>
  <c r="F332" i="3" s="1"/>
  <c r="F333" i="3" s="1"/>
  <c r="E330" i="3"/>
  <c r="E331" i="3" s="1"/>
  <c r="F324" i="3"/>
  <c r="E324" i="3"/>
  <c r="F318" i="3"/>
  <c r="E318" i="3"/>
  <c r="F317" i="3"/>
  <c r="E317" i="3"/>
  <c r="E304" i="3"/>
  <c r="E256" i="3"/>
  <c r="E257" i="3" s="1"/>
  <c r="E251" i="3"/>
  <c r="F256" i="3"/>
  <c r="F257" i="3" s="1"/>
  <c r="F237" i="3"/>
  <c r="F238" i="3" s="1"/>
  <c r="E237" i="3"/>
  <c r="E238" i="3" s="1"/>
  <c r="F221" i="3"/>
  <c r="F222" i="3" s="1"/>
  <c r="E221" i="3"/>
  <c r="E222" i="3" s="1"/>
  <c r="F201" i="3"/>
  <c r="E201" i="3"/>
  <c r="E202" i="3" s="1"/>
  <c r="E141" i="3"/>
  <c r="E142" i="3" s="1"/>
  <c r="E181" i="3"/>
  <c r="F181" i="3"/>
  <c r="F161" i="3"/>
  <c r="E161" i="3"/>
  <c r="F141" i="3"/>
  <c r="E116" i="3"/>
  <c r="E117" i="3" s="1"/>
  <c r="F116" i="3"/>
  <c r="F117" i="3" s="1"/>
  <c r="F85" i="3"/>
  <c r="F86" i="3" s="1"/>
  <c r="E85" i="3"/>
  <c r="E86" i="3" s="1"/>
  <c r="F64" i="3"/>
  <c r="F65" i="3" s="1"/>
  <c r="E64" i="3"/>
  <c r="E65" i="3" s="1"/>
  <c r="F248" i="3"/>
  <c r="E248" i="3"/>
  <c r="F246" i="3"/>
  <c r="E246" i="3"/>
  <c r="F260" i="3"/>
  <c r="E260" i="3"/>
  <c r="F251" i="3"/>
  <c r="F311" i="3"/>
  <c r="E311" i="3"/>
  <c r="F305" i="3"/>
  <c r="F306" i="3" s="1"/>
  <c r="E305" i="3"/>
  <c r="E306" i="3" s="1"/>
  <c r="F304" i="3"/>
  <c r="F298" i="3"/>
  <c r="E298" i="3"/>
  <c r="F292" i="3"/>
  <c r="E292" i="3"/>
  <c r="E293" i="3" s="1"/>
  <c r="F291" i="3"/>
  <c r="E291" i="3"/>
  <c r="F241" i="3"/>
  <c r="E241" i="3"/>
  <c r="F235" i="3"/>
  <c r="E235" i="3"/>
  <c r="F225" i="3"/>
  <c r="E225" i="3"/>
  <c r="F216" i="3"/>
  <c r="E216" i="3"/>
  <c r="F205" i="3"/>
  <c r="E205" i="3"/>
  <c r="F196" i="3"/>
  <c r="E196" i="3"/>
  <c r="F187" i="3"/>
  <c r="E187" i="3"/>
  <c r="F185" i="3"/>
  <c r="E185" i="3"/>
  <c r="F176" i="3"/>
  <c r="E176" i="3"/>
  <c r="E167" i="3"/>
  <c r="F167" i="3"/>
  <c r="F165" i="3"/>
  <c r="E165" i="3"/>
  <c r="F156" i="3"/>
  <c r="E156" i="3"/>
  <c r="F147" i="3"/>
  <c r="E147" i="3"/>
  <c r="F145" i="3"/>
  <c r="E145" i="3"/>
  <c r="F134" i="3"/>
  <c r="E134" i="3"/>
  <c r="E122" i="3"/>
  <c r="F122" i="3"/>
  <c r="F120" i="3"/>
  <c r="E120" i="3"/>
  <c r="F109" i="3"/>
  <c r="E109" i="3"/>
  <c r="F91" i="3"/>
  <c r="E91" i="3"/>
  <c r="F89" i="3"/>
  <c r="E89" i="3"/>
  <c r="F78" i="3"/>
  <c r="E78" i="3"/>
  <c r="F70" i="3"/>
  <c r="E70" i="3"/>
  <c r="F68" i="3"/>
  <c r="E68" i="3"/>
  <c r="J23" i="16"/>
  <c r="I23" i="16"/>
  <c r="J11" i="16"/>
  <c r="K11" i="16" s="1"/>
  <c r="I11" i="16"/>
  <c r="I13" i="16" s="1"/>
  <c r="H11" i="16"/>
  <c r="I32" i="16" l="1"/>
  <c r="E326" i="3"/>
  <c r="F337" i="3"/>
  <c r="F338" i="3" s="1"/>
  <c r="F331" i="3"/>
  <c r="E332" i="3"/>
  <c r="E337" i="3" s="1"/>
  <c r="F320" i="3"/>
  <c r="E320" i="3"/>
  <c r="F294" i="3"/>
  <c r="F307" i="3"/>
  <c r="F308" i="3" s="1"/>
  <c r="F142" i="3"/>
  <c r="F202" i="3"/>
  <c r="E307" i="3"/>
  <c r="E294" i="3"/>
  <c r="E313" i="3"/>
  <c r="E300" i="3"/>
  <c r="E299" i="3"/>
  <c r="E312" i="3"/>
  <c r="F293" i="3"/>
  <c r="E339" i="3" l="1"/>
  <c r="E340" i="3" s="1"/>
  <c r="E338" i="3"/>
  <c r="E333" i="3"/>
  <c r="E334" i="3"/>
  <c r="E335" i="3" s="1"/>
  <c r="E296" i="3"/>
  <c r="E297" i="3" s="1"/>
  <c r="E309" i="3"/>
  <c r="E310" i="3" s="1"/>
  <c r="E308" i="3"/>
  <c r="E295" i="3"/>
  <c r="E57" i="3" l="1"/>
  <c r="F295" i="3" l="1"/>
  <c r="F299" i="3"/>
  <c r="F57" i="3" l="1"/>
  <c r="E319" i="3" l="1"/>
  <c r="F312" i="3" l="1"/>
  <c r="E314" i="3"/>
  <c r="E360" i="3"/>
  <c r="E348" i="3"/>
  <c r="I25" i="16"/>
  <c r="E353" i="3" l="1"/>
  <c r="E325" i="3"/>
  <c r="E301" i="3"/>
  <c r="E321" i="3"/>
  <c r="E362" i="3"/>
  <c r="I34" i="16" l="1"/>
  <c r="E366" i="3"/>
  <c r="F346" i="3" l="1"/>
  <c r="E349" i="3" l="1"/>
  <c r="E350" i="3" s="1"/>
  <c r="F348" i="3"/>
  <c r="E354" i="3" l="1"/>
  <c r="E355" i="3" s="1"/>
  <c r="F353" i="3"/>
  <c r="J13" i="16" l="1"/>
  <c r="L11" i="16" l="1"/>
  <c r="L13" i="16" s="1"/>
  <c r="K13" i="16"/>
  <c r="F325" i="3" l="1"/>
  <c r="E322" i="3"/>
  <c r="E323" i="3" s="1"/>
  <c r="F321" i="3"/>
  <c r="H23" i="16"/>
  <c r="K23" i="16"/>
  <c r="J25" i="16"/>
  <c r="J32" i="16"/>
  <c r="K32" i="16" s="1"/>
  <c r="E407" i="3" s="1"/>
  <c r="F362" i="3"/>
  <c r="E363" i="3"/>
  <c r="E364" i="3" s="1"/>
  <c r="E399" i="3"/>
  <c r="E400" i="3" s="1"/>
  <c r="E327" i="3" l="1"/>
  <c r="F366" i="3"/>
  <c r="F319" i="3"/>
  <c r="F360" i="3"/>
  <c r="L23" i="16"/>
  <c r="L25" i="16" s="1"/>
  <c r="K25" i="16"/>
  <c r="J34" i="16"/>
  <c r="E367" i="3" l="1"/>
  <c r="K34" i="16"/>
  <c r="J37" i="16" s="1"/>
  <c r="E409" i="3" s="1"/>
  <c r="L32" i="16"/>
  <c r="E408" i="3" s="1"/>
  <c r="E368" i="3" l="1"/>
  <c r="L34" i="16"/>
</calcChain>
</file>

<file path=xl/sharedStrings.xml><?xml version="1.0" encoding="utf-8"?>
<sst xmlns="http://schemas.openxmlformats.org/spreadsheetml/2006/main" count="1370" uniqueCount="579">
  <si>
    <t>1.</t>
  </si>
  <si>
    <t>2.</t>
  </si>
  <si>
    <t>Nazwa zadania</t>
  </si>
  <si>
    <t>3.</t>
  </si>
  <si>
    <t>Adres</t>
  </si>
  <si>
    <t>Obiekt</t>
  </si>
  <si>
    <t>A</t>
  </si>
  <si>
    <r>
      <t>m</t>
    </r>
    <r>
      <rPr>
        <vertAlign val="superscript"/>
        <sz val="8"/>
        <rFont val="Arial"/>
        <family val="2"/>
        <charset val="238"/>
      </rPr>
      <t>2</t>
    </r>
  </si>
  <si>
    <r>
      <t>m</t>
    </r>
    <r>
      <rPr>
        <vertAlign val="superscript"/>
        <sz val="8"/>
        <rFont val="Arial"/>
        <family val="2"/>
        <charset val="238"/>
      </rPr>
      <t>3</t>
    </r>
  </si>
  <si>
    <t>Liczba kondygnacji</t>
  </si>
  <si>
    <t>Liczba lokali mieszkalnych</t>
  </si>
  <si>
    <t>Wykonawca audytu:</t>
  </si>
  <si>
    <t>Autor (autorzy) audytu:</t>
  </si>
  <si>
    <t>Podpisy i pieczątki</t>
  </si>
  <si>
    <t>KARTA  AUDYTU ENERGETYCZNEGO BUDYNKU</t>
  </si>
  <si>
    <t>Miejscowość</t>
  </si>
  <si>
    <t>Data</t>
  </si>
  <si>
    <t xml:space="preserve">1. </t>
  </si>
  <si>
    <t>Dane ogólne</t>
  </si>
  <si>
    <t xml:space="preserve">2. </t>
  </si>
  <si>
    <t>Stan przed ter-</t>
  </si>
  <si>
    <t>Stan po ter-</t>
  </si>
  <si>
    <t>momodernizacją</t>
  </si>
  <si>
    <t>momodernizacji</t>
  </si>
  <si>
    <t>Konstrukcja/technologia budynku</t>
  </si>
  <si>
    <t xml:space="preserve">Powierzchnia użytkowa (ogrzewana)  części mieszkalnej              </t>
  </si>
  <si>
    <t>4.</t>
  </si>
  <si>
    <t xml:space="preserve">Powierzchnia użytkowa (ogrzewana) części niemieszkalnej oraz innych pomieszczeń miemieszkalnych                  </t>
  </si>
  <si>
    <t>5.</t>
  </si>
  <si>
    <t xml:space="preserve">Łączna powierzchnia użytkowa (ogrzewana)             </t>
  </si>
  <si>
    <t>Kubatura części ogrzewanej</t>
  </si>
  <si>
    <t>7.</t>
  </si>
  <si>
    <t>8.</t>
  </si>
  <si>
    <t>9.</t>
  </si>
  <si>
    <t>10.</t>
  </si>
  <si>
    <t xml:space="preserve">Współczynnik A/V                                                        </t>
  </si>
  <si>
    <t>1/m</t>
  </si>
  <si>
    <t>11.</t>
  </si>
  <si>
    <t>Inne dane charakteryzujące budynek</t>
  </si>
  <si>
    <t>-</t>
  </si>
  <si>
    <t xml:space="preserve">3. </t>
  </si>
  <si>
    <t>Uo</t>
  </si>
  <si>
    <t>Up</t>
  </si>
  <si>
    <r>
      <t>W/(m</t>
    </r>
    <r>
      <rPr>
        <vertAlign val="superscript"/>
        <sz val="8"/>
        <rFont val="Arial"/>
        <family val="2"/>
        <charset val="238"/>
      </rPr>
      <t>2</t>
    </r>
    <r>
      <rPr>
        <sz val="8"/>
        <rFont val="Arial"/>
        <family val="2"/>
        <charset val="238"/>
      </rPr>
      <t>K)</t>
    </r>
  </si>
  <si>
    <t>6.</t>
  </si>
  <si>
    <t xml:space="preserve"> Charakterystyka energetyczna budynku</t>
  </si>
  <si>
    <t>Obliczeniowa moc cieplna systemu grzewczego</t>
  </si>
  <si>
    <t>kW</t>
  </si>
  <si>
    <t>Roczne zapotrzebowanie energii użytkowej</t>
  </si>
  <si>
    <t>kWh/rok</t>
  </si>
  <si>
    <t>GJ/rok</t>
  </si>
  <si>
    <t>Sprawność wytwarzania</t>
  </si>
  <si>
    <r>
      <t>η</t>
    </r>
    <r>
      <rPr>
        <vertAlign val="subscript"/>
        <sz val="8"/>
        <rFont val="Arial"/>
        <family val="2"/>
        <charset val="238"/>
      </rPr>
      <t>H.g</t>
    </r>
    <r>
      <rPr>
        <sz val="8"/>
        <rFont val="Arial"/>
        <family val="2"/>
        <charset val="238"/>
      </rPr>
      <t xml:space="preserve">   </t>
    </r>
  </si>
  <si>
    <t>Sprawność przesyłu</t>
  </si>
  <si>
    <r>
      <t>η</t>
    </r>
    <r>
      <rPr>
        <vertAlign val="subscript"/>
        <sz val="8"/>
        <rFont val="Arial"/>
        <family val="2"/>
        <charset val="238"/>
      </rPr>
      <t>H.d</t>
    </r>
    <r>
      <rPr>
        <sz val="8"/>
        <rFont val="Arial"/>
        <family val="2"/>
        <charset val="238"/>
      </rPr>
      <t xml:space="preserve">   </t>
    </r>
  </si>
  <si>
    <t>Sprawność regulacji i wykorzystania</t>
  </si>
  <si>
    <r>
      <t>η</t>
    </r>
    <r>
      <rPr>
        <vertAlign val="subscript"/>
        <sz val="8"/>
        <rFont val="Arial"/>
        <family val="2"/>
        <charset val="238"/>
      </rPr>
      <t>H.e</t>
    </r>
    <r>
      <rPr>
        <sz val="8"/>
        <rFont val="Arial"/>
        <family val="2"/>
        <charset val="238"/>
      </rPr>
      <t xml:space="preserve">   </t>
    </r>
  </si>
  <si>
    <t>Sprawność akumulacji</t>
  </si>
  <si>
    <r>
      <t>η</t>
    </r>
    <r>
      <rPr>
        <vertAlign val="subscript"/>
        <sz val="8"/>
        <rFont val="Arial"/>
        <family val="2"/>
        <charset val="238"/>
      </rPr>
      <t>H.s</t>
    </r>
    <r>
      <rPr>
        <sz val="8"/>
        <rFont val="Arial"/>
        <family val="2"/>
        <charset val="238"/>
      </rPr>
      <t xml:space="preserve">   </t>
    </r>
  </si>
  <si>
    <t>Uwzględnienie przerw na ogrzewanie w okresie tygodnia</t>
  </si>
  <si>
    <r>
      <t>w</t>
    </r>
    <r>
      <rPr>
        <vertAlign val="subscript"/>
        <sz val="8"/>
        <rFont val="Arial"/>
        <family val="2"/>
        <charset val="238"/>
      </rPr>
      <t>t</t>
    </r>
  </si>
  <si>
    <t>Uwzględnienie przerw na ogrzewanie w okresie doby</t>
  </si>
  <si>
    <t xml:space="preserve">Roczne zapotrzebowanie energii końcowej </t>
  </si>
  <si>
    <t xml:space="preserve">Roczne zapotrzebowanie energii pierwotnej  </t>
  </si>
  <si>
    <t>Roczne zapotrzebowanie energii pomocniczej</t>
  </si>
  <si>
    <t>12.</t>
  </si>
  <si>
    <t xml:space="preserve">Faktyczne zużycie  paliwa i energii </t>
  </si>
  <si>
    <t>Mg/rok</t>
  </si>
  <si>
    <t xml:space="preserve">w roku porzedzającym audyt                        </t>
  </si>
  <si>
    <t>Sposób doprowadzenia i odprowadzenia powietrza</t>
  </si>
  <si>
    <t xml:space="preserve">Strumień powietrza zewnętrznego                         </t>
  </si>
  <si>
    <r>
      <t>m</t>
    </r>
    <r>
      <rPr>
        <vertAlign val="superscript"/>
        <sz val="8"/>
        <rFont val="Arial"/>
        <family val="2"/>
        <charset val="238"/>
      </rPr>
      <t>3</t>
    </r>
    <r>
      <rPr>
        <sz val="8"/>
        <rFont val="Arial"/>
        <family val="2"/>
        <charset val="238"/>
      </rPr>
      <t>/h</t>
    </r>
  </si>
  <si>
    <t xml:space="preserve">Krotność wymian powietrza                                     </t>
  </si>
  <si>
    <t xml:space="preserve"> 1/h</t>
  </si>
  <si>
    <t>Kubatura pomieszczeń z wentylacją mechaniczną</t>
  </si>
  <si>
    <t>Obliczeniowa moc cieplna wentylacji mechanicznej</t>
  </si>
  <si>
    <t>13.</t>
  </si>
  <si>
    <t>14.</t>
  </si>
  <si>
    <t>15.</t>
  </si>
  <si>
    <t>16.</t>
  </si>
  <si>
    <t>Sposób doprowadzenia chłodu</t>
  </si>
  <si>
    <t>Obliczeniowa moc cieplna instalacji</t>
  </si>
  <si>
    <t xml:space="preserve">Roczne zapotrzebowanie energii użytkowej                                   </t>
  </si>
  <si>
    <t>kWh/a</t>
  </si>
  <si>
    <t>Sprawność źródła chłodu</t>
  </si>
  <si>
    <t>ESEER</t>
  </si>
  <si>
    <t>Sprawność dystrybucji chłodu</t>
  </si>
  <si>
    <r>
      <t>η</t>
    </r>
    <r>
      <rPr>
        <vertAlign val="subscript"/>
        <sz val="8"/>
        <rFont val="Arial"/>
        <family val="2"/>
        <charset val="238"/>
      </rPr>
      <t>c</t>
    </r>
    <r>
      <rPr>
        <vertAlign val="subscript"/>
        <sz val="8"/>
        <rFont val="Arial"/>
        <family val="2"/>
        <charset val="238"/>
      </rPr>
      <t>.d</t>
    </r>
  </si>
  <si>
    <t>Sprawność wykorzystania chłodu</t>
  </si>
  <si>
    <r>
      <t>η</t>
    </r>
    <r>
      <rPr>
        <vertAlign val="subscript"/>
        <sz val="8"/>
        <rFont val="Arial"/>
        <family val="2"/>
        <charset val="238"/>
      </rPr>
      <t>c.e</t>
    </r>
  </si>
  <si>
    <t>Sprawność akumulacji chłodu</t>
  </si>
  <si>
    <r>
      <t>η</t>
    </r>
    <r>
      <rPr>
        <vertAlign val="subscript"/>
        <sz val="8"/>
        <rFont val="Arial"/>
        <family val="2"/>
        <charset val="238"/>
      </rPr>
      <t>c.s</t>
    </r>
  </si>
  <si>
    <t xml:space="preserve">Roczne zapotrzebowanie energii końcowej                                   </t>
  </si>
  <si>
    <t>Obliczeniowa moc cieplna c.w.u.</t>
  </si>
  <si>
    <t>Sprawność źródła ciepła c.w.u.</t>
  </si>
  <si>
    <r>
      <t>η</t>
    </r>
    <r>
      <rPr>
        <vertAlign val="subscript"/>
        <sz val="8"/>
        <rFont val="Arial"/>
        <family val="2"/>
        <charset val="238"/>
      </rPr>
      <t>H.g</t>
    </r>
  </si>
  <si>
    <t>Sprawność dystrybucji ciepła c.w.u.</t>
  </si>
  <si>
    <r>
      <t>η</t>
    </r>
    <r>
      <rPr>
        <vertAlign val="subscript"/>
        <sz val="8"/>
        <rFont val="Arial"/>
        <family val="2"/>
        <charset val="238"/>
      </rPr>
      <t>W</t>
    </r>
    <r>
      <rPr>
        <sz val="8"/>
        <rFont val="Arial"/>
        <family val="2"/>
        <charset val="238"/>
      </rPr>
      <t>.</t>
    </r>
    <r>
      <rPr>
        <vertAlign val="subscript"/>
        <sz val="8"/>
        <rFont val="Arial"/>
        <family val="2"/>
        <charset val="238"/>
      </rPr>
      <t>d</t>
    </r>
  </si>
  <si>
    <t>Sprawność wykorzystania ciepła c.w.u.</t>
  </si>
  <si>
    <r>
      <t>η</t>
    </r>
    <r>
      <rPr>
        <vertAlign val="subscript"/>
        <sz val="8"/>
        <rFont val="Arial"/>
        <family val="2"/>
        <charset val="238"/>
      </rPr>
      <t>W</t>
    </r>
    <r>
      <rPr>
        <sz val="8"/>
        <rFont val="Arial"/>
        <family val="2"/>
        <charset val="238"/>
      </rPr>
      <t>.</t>
    </r>
    <r>
      <rPr>
        <vertAlign val="subscript"/>
        <sz val="8"/>
        <rFont val="Arial"/>
        <family val="2"/>
        <charset val="238"/>
      </rPr>
      <t>e</t>
    </r>
  </si>
  <si>
    <t>Sprawność akumulacji c.w.u.</t>
  </si>
  <si>
    <r>
      <t>η</t>
    </r>
    <r>
      <rPr>
        <vertAlign val="subscript"/>
        <sz val="8"/>
        <rFont val="Arial"/>
        <family val="2"/>
        <charset val="238"/>
      </rPr>
      <t>W.s</t>
    </r>
  </si>
  <si>
    <t xml:space="preserve">Faktyczne zużycie paliwa i energii </t>
  </si>
  <si>
    <t>%</t>
  </si>
  <si>
    <t>Roczne zapotrzebowanie energii końcowej</t>
  </si>
  <si>
    <t>Roczne zapotrzebowanie energii pierwotnej</t>
  </si>
  <si>
    <t xml:space="preserve"> zł/(MW*mc)</t>
  </si>
  <si>
    <t>zł/rok</t>
  </si>
  <si>
    <t>Efekt</t>
  </si>
  <si>
    <t>Suma kosztów</t>
  </si>
  <si>
    <t xml:space="preserve">Efekt                       </t>
  </si>
  <si>
    <t xml:space="preserve">Planowane koszty całkowite              </t>
  </si>
  <si>
    <t>zł</t>
  </si>
  <si>
    <t xml:space="preserve">Czas zwrotu nakładów inwestycyjnych                </t>
  </si>
  <si>
    <t>lat</t>
  </si>
  <si>
    <r>
      <t>Redukcja emisji  CO</t>
    </r>
    <r>
      <rPr>
        <vertAlign val="subscript"/>
        <sz val="8"/>
        <rFont val="Arial"/>
        <family val="2"/>
        <charset val="238"/>
      </rPr>
      <t>2</t>
    </r>
    <r>
      <rPr>
        <sz val="8"/>
        <rFont val="Arial"/>
        <family val="2"/>
        <charset val="238"/>
      </rPr>
      <t xml:space="preserve">  dla całego pakietu usprawnień          </t>
    </r>
  </si>
  <si>
    <r>
      <t>Cena redukcja emisji  CO</t>
    </r>
    <r>
      <rPr>
        <vertAlign val="subscript"/>
        <sz val="8"/>
        <rFont val="Arial"/>
        <family val="2"/>
        <charset val="238"/>
      </rPr>
      <t>2</t>
    </r>
    <r>
      <rPr>
        <sz val="8"/>
        <rFont val="Arial"/>
        <family val="2"/>
        <charset val="238"/>
      </rPr>
      <t xml:space="preserve">                           </t>
    </r>
  </si>
  <si>
    <t>zł/(kWh * rok)</t>
  </si>
  <si>
    <t>Zamawiający:</t>
  </si>
  <si>
    <t>Miejscowość:</t>
  </si>
  <si>
    <t>Data:</t>
  </si>
  <si>
    <t>Zamawiający (wnioskodawca)</t>
  </si>
  <si>
    <t>Autorzy</t>
  </si>
  <si>
    <t>1.1.</t>
  </si>
  <si>
    <t>Kwalifikacje</t>
  </si>
  <si>
    <t>1.2.</t>
  </si>
  <si>
    <t>1.3.</t>
  </si>
  <si>
    <t>Ustalenia ogólne</t>
  </si>
  <si>
    <t>Wyszczególnienie</t>
  </si>
  <si>
    <t>ΔEP</t>
  </si>
  <si>
    <t>Klasa</t>
  </si>
  <si>
    <t>"A"</t>
  </si>
  <si>
    <t>"B"</t>
  </si>
  <si>
    <t>"C"</t>
  </si>
  <si>
    <t>"D"</t>
  </si>
  <si>
    <t xml:space="preserve">przedsięwzięcia termomodernizacyjnego </t>
  </si>
  <si>
    <t>Adres obiektu:</t>
  </si>
  <si>
    <t>Obiekt:</t>
  </si>
  <si>
    <t>2.1.</t>
  </si>
  <si>
    <t>2.2.</t>
  </si>
  <si>
    <t>2.3.</t>
  </si>
  <si>
    <t>Ilość</t>
  </si>
  <si>
    <t>szt.</t>
  </si>
  <si>
    <t>Wartość opałowa</t>
  </si>
  <si>
    <t>WO</t>
  </si>
  <si>
    <t>MJ/kg</t>
  </si>
  <si>
    <t>zł/Mg</t>
  </si>
  <si>
    <t>kWh</t>
  </si>
  <si>
    <t>zł/GJ</t>
  </si>
  <si>
    <t>MW</t>
  </si>
  <si>
    <t>Energia elektryczna</t>
  </si>
  <si>
    <t>GJ/a</t>
  </si>
  <si>
    <t>Sprawność źródła ciepła c.o.</t>
  </si>
  <si>
    <t>"I"</t>
  </si>
  <si>
    <t>Jednostka</t>
  </si>
  <si>
    <r>
      <t>m</t>
    </r>
    <r>
      <rPr>
        <vertAlign val="superscript"/>
        <sz val="7"/>
        <rFont val="Arial"/>
        <family val="2"/>
        <charset val="238"/>
      </rPr>
      <t>2</t>
    </r>
  </si>
  <si>
    <t>osoby</t>
  </si>
  <si>
    <t>w tym powierzchnia z wentylacją mechaniczną</t>
  </si>
  <si>
    <r>
      <t>kWh/(m</t>
    </r>
    <r>
      <rPr>
        <vertAlign val="superscript"/>
        <sz val="7"/>
        <rFont val="Arial"/>
        <family val="2"/>
        <charset val="238"/>
      </rPr>
      <t>2</t>
    </r>
    <r>
      <rPr>
        <sz val="7"/>
        <rFont val="Arial"/>
        <family val="2"/>
        <charset val="238"/>
      </rPr>
      <t>*a)</t>
    </r>
  </si>
  <si>
    <t>"E"</t>
  </si>
  <si>
    <t>"F"</t>
  </si>
  <si>
    <t>Sieć cieplna</t>
  </si>
  <si>
    <t>"G"</t>
  </si>
  <si>
    <t>"H"</t>
  </si>
  <si>
    <t>"K"</t>
  </si>
  <si>
    <t>"L"</t>
  </si>
  <si>
    <t xml:space="preserve">Energia cieplna </t>
  </si>
  <si>
    <t>Koszty inwestycyjne</t>
  </si>
  <si>
    <t>kg/GJ</t>
  </si>
  <si>
    <t>kg/MWh</t>
  </si>
  <si>
    <t>Koszty inwestycyjne pakietu usprawnień</t>
  </si>
  <si>
    <r>
      <t>Koszt jednostkowy redukcji emisji CO</t>
    </r>
    <r>
      <rPr>
        <vertAlign val="subscript"/>
        <sz val="8"/>
        <rFont val="Arial"/>
        <family val="2"/>
        <charset val="238"/>
      </rPr>
      <t>2</t>
    </r>
  </si>
  <si>
    <r>
      <t>Wskaźnik emisji CO</t>
    </r>
    <r>
      <rPr>
        <vertAlign val="subscript"/>
        <sz val="8"/>
        <rFont val="Arial"/>
        <family val="2"/>
        <charset val="238"/>
      </rPr>
      <t>2</t>
    </r>
  </si>
  <si>
    <t>Zużycie energii</t>
  </si>
  <si>
    <t>Aktualne</t>
  </si>
  <si>
    <t>Efekt energetyczny i ekologiczny</t>
  </si>
  <si>
    <t xml:space="preserve">Paliwo (energia) </t>
  </si>
  <si>
    <t xml:space="preserve">Energia </t>
  </si>
  <si>
    <t>Aktualna</t>
  </si>
  <si>
    <t>Łączny ekologiczny</t>
  </si>
  <si>
    <t>MWh/rok</t>
  </si>
  <si>
    <t>Wskaźniki</t>
  </si>
  <si>
    <t xml:space="preserve"> Wskaźniki produktu</t>
  </si>
  <si>
    <t>Liczba zmodernizowanych energetycznie budynków</t>
  </si>
  <si>
    <t>Liczba zmodernizowanych indywidualnych źródeł ciepła</t>
  </si>
  <si>
    <t>Lokale mieszkalne o udoskonalonej charakterystyce energetycznej</t>
  </si>
  <si>
    <t>Dodatkowa zdolność wytwarzania energii elektrycznej ze źródeł OZE</t>
  </si>
  <si>
    <t>Dodatkowa zdolność wytwarzania energii cieplnej ze źródeł OZE</t>
  </si>
  <si>
    <t>Liczba wybudowanych jednostek wytwarzania energii elektrycznej ze źródeł OZE</t>
  </si>
  <si>
    <t>Liczba zmodernizowanych jednostek wytwarzania energii elektrycznej ze źródeł OZE</t>
  </si>
  <si>
    <t>Liczba wybudowanych jednostek wytwarzania energii cieplnej ze źródeł OZE</t>
  </si>
  <si>
    <t>Liczba zmodernizowanych jednostek wytwarzania energii cieplnej ze źródeł OZE</t>
  </si>
  <si>
    <t xml:space="preserve"> Wskaźniki rezultatu</t>
  </si>
  <si>
    <t>t/a</t>
  </si>
  <si>
    <t>zł/t</t>
  </si>
  <si>
    <t>Ilość zaoszczędzonej energii elektrycznej</t>
  </si>
  <si>
    <t>Ilość zaoszczędzonej energii cieplnej</t>
  </si>
  <si>
    <t>Ilość wytworzonej energii elektrycznej ze źródeł OZE</t>
  </si>
  <si>
    <t>Ilość wytworzonej energii cieplnej ze źródeł OZE</t>
  </si>
  <si>
    <t>Liczba osób użytkujących budynek</t>
  </si>
  <si>
    <t xml:space="preserve">Wentylacja  grawitacyjna </t>
  </si>
  <si>
    <t>Obliczeniowa moc cieplna strat</t>
  </si>
  <si>
    <t>Obliczeniowa moc elektryczna paneli fotowoltaicznych</t>
  </si>
  <si>
    <t>Roczne wytworzenie energii użytkowej</t>
  </si>
  <si>
    <t xml:space="preserve">  Energia elektryczna fotowoltaiczna z magazynem energii</t>
  </si>
  <si>
    <t>Roczne wytworzenie energii użytkowej i końcowej</t>
  </si>
  <si>
    <t>Roczne wytworzenie energii pierwotnej</t>
  </si>
  <si>
    <t>Pojemność magazynu energii</t>
  </si>
  <si>
    <t>Roczne magazynowanie energii</t>
  </si>
  <si>
    <t xml:space="preserve">  Energia elektryczna wiatrowa z magazynem energii</t>
  </si>
  <si>
    <t>Obliczeniowa moc turbin</t>
  </si>
  <si>
    <t xml:space="preserve">  Energia elektryczna wodna</t>
  </si>
  <si>
    <t>Obliczeniowa moc cieplna</t>
  </si>
  <si>
    <t>Efekt zapotrzebowanie energii pierwotnej</t>
  </si>
  <si>
    <t>Wartość wskaźnika</t>
  </si>
  <si>
    <t xml:space="preserve">Efekt </t>
  </si>
  <si>
    <t xml:space="preserve"> Podsumowanie mocy i energii</t>
  </si>
  <si>
    <t>Energia elektryczna systemowa</t>
  </si>
  <si>
    <t>Energia elektryczna OZE</t>
  </si>
  <si>
    <t>Ogółem energia</t>
  </si>
  <si>
    <t>Opłata stała energii z sieci cieplowniczej</t>
  </si>
  <si>
    <t>Opłata zmienna energii z miejskiej sieci ciepłowniczej</t>
  </si>
  <si>
    <t>Cena zakupu energii elektrycznej</t>
  </si>
  <si>
    <t>Cena sprzedaży energii elektrycznej</t>
  </si>
  <si>
    <t xml:space="preserve"> Łączne koszty eksploatacji </t>
  </si>
  <si>
    <t>t/rok</t>
  </si>
  <si>
    <t>zł(/t * rok)</t>
  </si>
  <si>
    <t xml:space="preserve"> Charakterystyka ekonomiczna optymalnego wariantu termomodernizacyjnego</t>
  </si>
  <si>
    <r>
      <t xml:space="preserve"> Efekt ekologiczny  i ekonomiczny CO</t>
    </r>
    <r>
      <rPr>
        <b/>
        <vertAlign val="subscript"/>
        <sz val="8"/>
        <rFont val="Arial"/>
        <family val="2"/>
        <charset val="238"/>
      </rPr>
      <t>2</t>
    </r>
  </si>
  <si>
    <t xml:space="preserve">Cena zmniejszenia zapotrzebowania energii pierwotnej                      </t>
  </si>
  <si>
    <t xml:space="preserve"> Efekt ekonomiczny energii pierwotnej</t>
  </si>
  <si>
    <t>Wskaźnik  ΔEP</t>
  </si>
  <si>
    <t>Efekt zapotrzebowania energii końcowej</t>
  </si>
  <si>
    <t>Roczne wytworzenie energii końcowej</t>
  </si>
  <si>
    <t>Efekt wytworzenia energii końcowej</t>
  </si>
  <si>
    <t>Efekt wytworzenia energii pierwotnej</t>
  </si>
  <si>
    <t>docelowa</t>
  </si>
  <si>
    <t>Wskaźnik</t>
  </si>
  <si>
    <t>Budynek pasywny</t>
  </si>
  <si>
    <t>Budynek oszczędny</t>
  </si>
  <si>
    <t>≤ 20</t>
  </si>
  <si>
    <r>
      <t>"A</t>
    </r>
    <r>
      <rPr>
        <vertAlign val="superscript"/>
        <sz val="8"/>
        <color theme="1"/>
        <rFont val="Arial"/>
        <family val="2"/>
        <charset val="238"/>
      </rPr>
      <t>+</t>
    </r>
    <r>
      <rPr>
        <sz val="8"/>
        <color theme="1"/>
        <rFont val="Arial"/>
        <family val="2"/>
        <charset val="238"/>
      </rPr>
      <t>"</t>
    </r>
  </si>
  <si>
    <t>Budynek niskoenergetyczny</t>
  </si>
  <si>
    <t>B"</t>
  </si>
  <si>
    <t>Budynek energochłonny</t>
  </si>
  <si>
    <t>Budynek ekstra energochłonny</t>
  </si>
  <si>
    <t>Klasy energochłonności</t>
  </si>
  <si>
    <t>Budynek bardzo energochłonny</t>
  </si>
  <si>
    <t>&gt; 1 000</t>
  </si>
  <si>
    <t>od 20 do 45</t>
  </si>
  <si>
    <t>od 45  do 80</t>
  </si>
  <si>
    <t>od 80 do 100</t>
  </si>
  <si>
    <t>od 100 do150</t>
  </si>
  <si>
    <t>od 150 do 250</t>
  </si>
  <si>
    <t>od 250 do 500</t>
  </si>
  <si>
    <t>od 500 do 1000</t>
  </si>
  <si>
    <t>Budynek bardzo wysoko energochłonny</t>
  </si>
  <si>
    <t>Budynek średnioenergochłonny energetycznie</t>
  </si>
  <si>
    <t>Budynek średniooszczędny energetycznie</t>
  </si>
  <si>
    <t>RCR029</t>
  </si>
  <si>
    <t>PLRR009</t>
  </si>
  <si>
    <t>RCR105</t>
  </si>
  <si>
    <t>PLRR011</t>
  </si>
  <si>
    <t>PLRR012</t>
  </si>
  <si>
    <t>PLRO026</t>
  </si>
  <si>
    <t>PLRO027</t>
  </si>
  <si>
    <t>PLRO034</t>
  </si>
  <si>
    <t>PLRO035</t>
  </si>
  <si>
    <t>PLRO036</t>
  </si>
  <si>
    <t>PLRO037</t>
  </si>
  <si>
    <t>PLRR013</t>
  </si>
  <si>
    <t>PLRR014</t>
  </si>
  <si>
    <t>Liczba zmodernizowanych źródeł ciepła (innych niż indywidualne)</t>
  </si>
  <si>
    <t>Lokale mieszkalne wykorzystujące kotły i systemy ciepłownicze zasilane gazem ziemnym zastępują instalacje zasilane paliwem stałym i innymi paliwami kopalnymi</t>
  </si>
  <si>
    <t>Definicje wskaźników  produktu</t>
  </si>
  <si>
    <t>Podstawowe normy</t>
  </si>
  <si>
    <t>PN-EN ISO 6946  - norma na wyznaczanie współczynnika „U”</t>
  </si>
  <si>
    <t>PN-EN 16247-1 Audity energetyczne. Część 1 Wymagania ogólne</t>
  </si>
  <si>
    <t>PN-EN 16247-2 Audity energetyczne. Część 2  Budynki</t>
  </si>
  <si>
    <t>PN-EN ISO 50001 Systemy zarządzania energią. Wymagania i zalecenia użytkowania</t>
  </si>
  <si>
    <t>Uregulowanie prawne</t>
  </si>
  <si>
    <t>W Polsce brak uregulowania prawnego w zakresie kwalifikacji osób mogących wykonywać audyty energetyczne.</t>
  </si>
  <si>
    <t>lub uprawnienia budowlane</t>
  </si>
  <si>
    <t>lub ukończony kurs audytora</t>
  </si>
  <si>
    <t>Zalecane kwalifikacje do wykonywania audytów energetycznych</t>
  </si>
  <si>
    <t>Podstawowe akty prawne</t>
  </si>
  <si>
    <t>Wymagane kwalifikacje do sporządzanią świadectw charakterystyki energetycznej</t>
  </si>
  <si>
    <t>Rejestracja na liście Centralnego Rejestru Charakterystyki Energetycznej Budynków oraz posiadanie aktualnego ubezpieczenie od odpowiedzialności cywilnej  w zakresie sporządzania świadectw charakterystyki energetycznej</t>
  </si>
  <si>
    <t>Instalacja chłodu  energia nieodnawialna</t>
  </si>
  <si>
    <t>Podstawa opracowania  audytu</t>
  </si>
  <si>
    <t>Dokumentacja archiwalna  opracowana przez:</t>
  </si>
  <si>
    <t>Dokumentacja projektowa opracowana przez:</t>
  </si>
  <si>
    <t xml:space="preserve">Dane techniczne i ekspolatacyjne udostępnione przez Zamawiającego - przechowywanie w/w danych w audycie archiwalnym do zakończenia okresu trwałości projektu                                            </t>
  </si>
  <si>
    <t>Inwentaryzacja własna - należy podać zakres tej inwentaryzacji:</t>
  </si>
  <si>
    <t>Załączniki w PDF</t>
  </si>
  <si>
    <t xml:space="preserve">Łączne podsumowanie wskaźników i rezultatów </t>
  </si>
  <si>
    <t>Obmiary</t>
  </si>
  <si>
    <t>Kompatybilność z przedmiarem, kosztorysem inwestorskim i dokumentacją projektową</t>
  </si>
  <si>
    <t>zgodność z przedmiarem</t>
  </si>
  <si>
    <t>Rozwiązania techniczne</t>
  </si>
  <si>
    <t>zgodne z dokumentacją projektową</t>
  </si>
  <si>
    <t>dopuszczalna odchyłka do 25 % w stosunku do kosztorysu inwestorskiego  - w przypadku większej odchyłki audyt do aktualizacji</t>
  </si>
  <si>
    <t>Inne normy, jeżeli dotyczą przedsięwzięć termomodernizacyjnych analizowanych w audycie.   Jeżeli tak, to należy wpisać je poniżej:</t>
  </si>
  <si>
    <t>Energia elektryczna i OZE</t>
  </si>
  <si>
    <t>do</t>
  </si>
  <si>
    <t xml:space="preserve">Obliczeniowe zużycie paliw i energii </t>
  </si>
  <si>
    <t xml:space="preserve">większe niż faktyczne </t>
  </si>
  <si>
    <t>Energia cieplna OZE</t>
  </si>
  <si>
    <t xml:space="preserve">Obliczeniowe wytworzenie energii </t>
  </si>
  <si>
    <t xml:space="preserve">mniejsze niż faktycznie uzyskane </t>
  </si>
  <si>
    <t>Zgodność faktycznego zużycia paliw i energii z zużyciem obliczeniowym dla stanu przed termomodernizacją  - w przypadku wystąpienia różnic wyjaśnienie audytora. Wyjaśnienie do ewentualnej akceptacji.</t>
  </si>
  <si>
    <t>Świadectwo charakterystyki energetycznej wykonane wg metody obliczeniowej dla danego budynku przed termomodernizacją</t>
  </si>
  <si>
    <t>Zgodność prognozowanego obliczeniowego wytworzenia energii OZE dla stanu po termomodernizacji  z faktycznym wytworzeniem tej energii po tej termomodernizacji                     - w przypadku wystąpienia różnic wyjaśnienie beneficjenta łącznie z audytorem, autorem dokumentacji projektowej oraz inspektorem nadzoru. Wyjaśnienie do ewentualnej akceptacji.</t>
  </si>
  <si>
    <t>wykształcenie wyższe kierunkowe (podyplomowe)</t>
  </si>
  <si>
    <t>minimum</t>
  </si>
  <si>
    <t>Zmniejszenie zużycia energii pierwotnej ΔEP</t>
  </si>
  <si>
    <t>Poprawa klasy energetycznej budynku</t>
  </si>
  <si>
    <t>jedna klasa</t>
  </si>
  <si>
    <t>Ocena zapotrzebowania na energię pierwotną  w nawiązaniu do stanu przed i po termomodernizacji</t>
  </si>
  <si>
    <t>Klasa energochłonności  wg tabeli 12.</t>
  </si>
  <si>
    <t>Książka obiektu budowlanego</t>
  </si>
  <si>
    <t>Efekt przedsięwzięć termomodernizacyjnych akceptowalny do wsparcia finansowego</t>
  </si>
  <si>
    <t>Kwalifikacje autora (autorów) audytu energetycznego:</t>
  </si>
  <si>
    <t>Zużycie paliwa lub energii</t>
  </si>
  <si>
    <t>Kotłownia o mocy od 60 kW</t>
  </si>
  <si>
    <t>Budynki zasilane z centralnej kotlowni lub centralnego węzła cieplnego</t>
  </si>
  <si>
    <t>Wymagana dokumentacja i opomiarowanie:</t>
  </si>
  <si>
    <t>licznik energii cieplnej</t>
  </si>
  <si>
    <t>indywidualne liczniki energii cieplnej</t>
  </si>
  <si>
    <t>faktury  za dany rok</t>
  </si>
  <si>
    <t>licznik en. elektrycznej</t>
  </si>
  <si>
    <t>Wytwarzanie energii cieplnej OZE</t>
  </si>
  <si>
    <t>Wytwarzanie energii elektrycznej OZE</t>
  </si>
  <si>
    <t>2a</t>
  </si>
  <si>
    <t>2b</t>
  </si>
  <si>
    <t>2c</t>
  </si>
  <si>
    <r>
      <t>WE</t>
    </r>
    <r>
      <rPr>
        <vertAlign val="subscript"/>
        <sz val="8"/>
        <color theme="1"/>
        <rFont val="Arial"/>
        <family val="2"/>
        <charset val="238"/>
      </rPr>
      <t>CO2</t>
    </r>
  </si>
  <si>
    <r>
      <t>Emisja CO</t>
    </r>
    <r>
      <rPr>
        <vertAlign val="subscript"/>
        <sz val="8"/>
        <color theme="1"/>
        <rFont val="Arial"/>
        <family val="2"/>
        <charset val="238"/>
      </rPr>
      <t>2</t>
    </r>
  </si>
  <si>
    <r>
      <t>Emisja  równoważnika CO</t>
    </r>
    <r>
      <rPr>
        <vertAlign val="subscript"/>
        <sz val="8"/>
        <color theme="1"/>
        <rFont val="Arial"/>
        <family val="2"/>
        <charset val="238"/>
      </rPr>
      <t>2</t>
    </r>
  </si>
  <si>
    <t>Docelowe</t>
  </si>
  <si>
    <t>Docelowa</t>
  </si>
  <si>
    <t>Obliczeniowa moc elektryczna</t>
  </si>
  <si>
    <r>
      <t>w</t>
    </r>
    <r>
      <rPr>
        <vertAlign val="subscript"/>
        <sz val="8"/>
        <rFont val="Arial"/>
        <family val="2"/>
        <charset val="238"/>
      </rPr>
      <t>d</t>
    </r>
  </si>
  <si>
    <t>w tym powierzchnia z chłodzeniem</t>
  </si>
  <si>
    <t>5a</t>
  </si>
  <si>
    <t>5b</t>
  </si>
  <si>
    <t xml:space="preserve">Powierzchnia przegród zewnętrznych                                                  </t>
  </si>
  <si>
    <r>
      <t>I</t>
    </r>
    <r>
      <rPr>
        <vertAlign val="subscript"/>
        <sz val="7"/>
        <rFont val="Arial"/>
        <family val="2"/>
        <charset val="238"/>
      </rPr>
      <t>lok. miesz.</t>
    </r>
  </si>
  <si>
    <r>
      <t>I</t>
    </r>
    <r>
      <rPr>
        <vertAlign val="subscript"/>
        <sz val="7"/>
        <rFont val="Arial"/>
        <family val="2"/>
        <charset val="238"/>
      </rPr>
      <t>osób</t>
    </r>
  </si>
  <si>
    <t>Powierzchnie oraz współczynniki przenikania ciepła przez przegrody budowlane wg audytu</t>
  </si>
  <si>
    <t>System grzewczy energia nieodnawialna</t>
  </si>
  <si>
    <t>Współczynnik nakładu</t>
  </si>
  <si>
    <r>
      <t>w</t>
    </r>
    <r>
      <rPr>
        <vertAlign val="subscript"/>
        <sz val="8"/>
        <rFont val="Arial"/>
        <family val="2"/>
        <charset val="238"/>
      </rPr>
      <t>i</t>
    </r>
  </si>
  <si>
    <t>17.</t>
  </si>
  <si>
    <t>System grzewczy energia odnawialna</t>
  </si>
  <si>
    <t>Wentylacja mechaniczna energia nieodnawialna</t>
  </si>
  <si>
    <t>Wentylacja mechaniczna energia odnawialna</t>
  </si>
  <si>
    <t>SCOP</t>
  </si>
  <si>
    <t>Instalacja chłodu  energia odnawialna</t>
  </si>
  <si>
    <t>Roczne obliczeniowe zużycie  c.w.u.</t>
  </si>
  <si>
    <t>18.</t>
  </si>
  <si>
    <r>
      <t>m</t>
    </r>
    <r>
      <rPr>
        <vertAlign val="superscript"/>
        <sz val="8"/>
        <rFont val="Arial"/>
        <family val="2"/>
        <charset val="238"/>
      </rPr>
      <t>3</t>
    </r>
    <r>
      <rPr>
        <sz val="8"/>
        <rFont val="Arial"/>
        <family val="2"/>
        <charset val="238"/>
      </rPr>
      <t>/rok</t>
    </r>
  </si>
  <si>
    <t>Ciepła woda użytkowa  energia odnawialna</t>
  </si>
  <si>
    <t>Ciepła woda użytkowa  energia nieodnawialna</t>
  </si>
  <si>
    <t>Roczne straty magazynowania energii  energia końcowa</t>
  </si>
  <si>
    <t>Roczne straty magazynowania energii  energia pierwotna</t>
  </si>
  <si>
    <t>Roczne straty magazynowania energii  emergia końcowa</t>
  </si>
  <si>
    <t>Energia cieplna nieodnawialna</t>
  </si>
  <si>
    <t>Energia cieplna odnawialna</t>
  </si>
  <si>
    <t xml:space="preserve">Obliczeniowa moc </t>
  </si>
  <si>
    <t>P 0 D S U M O W A N I E</t>
  </si>
  <si>
    <t>A U D Y T U   E N E R G E T Y C Z N E G 0</t>
  </si>
  <si>
    <t>Instrukcja wypełnienia szablonu</t>
  </si>
  <si>
    <t xml:space="preserve">4. </t>
  </si>
  <si>
    <t xml:space="preserve">5.1.a. </t>
  </si>
  <si>
    <t xml:space="preserve">5.1.b. </t>
  </si>
  <si>
    <t xml:space="preserve">5.2. </t>
  </si>
  <si>
    <t xml:space="preserve">5.3.a </t>
  </si>
  <si>
    <t xml:space="preserve">5.3.b </t>
  </si>
  <si>
    <t>5.4.a</t>
  </si>
  <si>
    <t>5.4.b</t>
  </si>
  <si>
    <t xml:space="preserve">5.5.a.  </t>
  </si>
  <si>
    <t xml:space="preserve">5.5.b.  </t>
  </si>
  <si>
    <t>5.6.</t>
  </si>
  <si>
    <t xml:space="preserve">5.7.  </t>
  </si>
  <si>
    <t xml:space="preserve">5.8.  </t>
  </si>
  <si>
    <t>5.9.</t>
  </si>
  <si>
    <t>6.1.</t>
  </si>
  <si>
    <t>6.2.</t>
  </si>
  <si>
    <t>6.3.</t>
  </si>
  <si>
    <t>6.4.</t>
  </si>
  <si>
    <t>6.5.</t>
  </si>
  <si>
    <t>t/MWh</t>
  </si>
  <si>
    <t>Energia cieplna z ciepłowni</t>
  </si>
  <si>
    <t>t/GJ</t>
  </si>
  <si>
    <t>Energia cieplna z elektrociepłowni</t>
  </si>
  <si>
    <t>Energia</t>
  </si>
  <si>
    <t>Gaz ziemny</t>
  </si>
  <si>
    <t>Olej opałowy lekki</t>
  </si>
  <si>
    <r>
      <t>Wskaźniki emisji CO</t>
    </r>
    <r>
      <rPr>
        <vertAlign val="subscript"/>
        <sz val="9"/>
        <color theme="1"/>
        <rFont val="Arial"/>
        <family val="2"/>
        <charset val="238"/>
      </rPr>
      <t>2</t>
    </r>
    <r>
      <rPr>
        <sz val="9"/>
        <color theme="1"/>
        <rFont val="Arial"/>
        <family val="2"/>
        <charset val="238"/>
      </rPr>
      <t xml:space="preserve"> wg publikacji KOBiZE  z 2023 r.</t>
    </r>
  </si>
  <si>
    <t>Paliwa nieodnawialne</t>
  </si>
  <si>
    <t>Lp.</t>
  </si>
  <si>
    <t>Tabela</t>
  </si>
  <si>
    <t>Paliwa odnawialne  - biomasa, węgiel drzewny</t>
  </si>
  <si>
    <t>Piece węglowe o mocy cieplnej  ≤ 50 kW niespełniające wymagań Ekoprojektu</t>
  </si>
  <si>
    <t>Źródła ciepła węglowe o mocy cieplnej &lt; 500 kW  i ≤ 1 000 kW</t>
  </si>
  <si>
    <t>Źródła ciepła węglowe o mocy cieplnej &lt; 1 000 kW  i ≤ 5 000 kW</t>
  </si>
  <si>
    <t>Kotły i ogrzewacze pomieszczeń  o mocy cieplnej ≤ 50 kW z certyfikatami Blue Aggel. Nordic Swan, Flammerverte</t>
  </si>
  <si>
    <t>Piece węglowe kaflowe o mocy cieplnej ≤ 50 kW niespełniające wymogów Ekoprojektu</t>
  </si>
  <si>
    <t>Piece węglowe  ≤ 50 kW spełniające wymogi Ekoprojektu</t>
  </si>
  <si>
    <t>Kotły tradycyjne z ręcznym podawaniem paliwa o mocy cieplnej  ≤ 50 kW niespełniające wymogów Ekoprojektu  lub klasy 5</t>
  </si>
  <si>
    <t>Kotły zaawansowane z ręcznym podawaniem paliwa  o mocy cieplnej       ≤ 500 kW  niespełniające wymogów Ekoprojektu  lub klasy 5</t>
  </si>
  <si>
    <t>Kotły automatyczne  o mocy cieplnej ≤ 500 kW niespełniające wymogów Ekoprojektu  lub klasy 5</t>
  </si>
  <si>
    <t>Kotły z ręcznym podawaniem paliwa o mocy cieplnej  ≤ 500 kW spełniające wymogi Ekoprojektu  lub klasy V</t>
  </si>
  <si>
    <t>Kotły z automatycznym podawaniem paliwa  o mocy cieplnej ≤ 500 kW spełniające wymogi Ekoprojektu  lub klasy V</t>
  </si>
  <si>
    <t>Piece wysokosprawme i kominki zamknięte o mocy cieplnej ≤ 50 kW niespełniające  wymogów Ekoprojektu</t>
  </si>
  <si>
    <t>Piece węglowe o mocy cieplnej  ≤ 50 kW spełniające  wymogi Ekoprojektu</t>
  </si>
  <si>
    <t>Kotły z ręcznym podawaniem paliwa o mocy cieplnej  ≤ 500 kW niespełniające  wymogów Ekoprojektu  lub klasy 5</t>
  </si>
  <si>
    <t>Kotły z ręcznym podawaniem paliwa o mocy cieplnej  ≤ 500 kW spełniające  wymogi Ekoprojektu  lub klasy 5</t>
  </si>
  <si>
    <t>Kotły z automatycznym podawaniem paliwa o mocy cieplnej  ≤ 500 kW spełniające wymogi Ekoprojektu  lub klasy 5</t>
  </si>
  <si>
    <t>Kotły z automatycznym podawaniem paliwa o mocy cieplnej  ≤ 500 kW niespełniające wymogów Ekoprojektu  lub klasy 5</t>
  </si>
  <si>
    <t>Źródła spalania o mocy cieplnej &lt; 500 kW  i ≤ 5 000 kW</t>
  </si>
  <si>
    <t>Paliwa odnawialne  - biomasa stałą, odpady rolnicze uprawy energetyczne</t>
  </si>
  <si>
    <t>Piece o mocy cieplnej ≤ 50 kW niespełniające wymogów Ekoprojektu</t>
  </si>
  <si>
    <t xml:space="preserve">Piece na baloty z ręcznym podawaniem paliwa o mocy cieplnej  ≤ 500 kW </t>
  </si>
  <si>
    <t xml:space="preserve">Kotły z ręcznym podawaniem paliwa o mocy cieplnej  ≤ 500 kW </t>
  </si>
  <si>
    <t xml:space="preserve">Kotły z automatycznym podawaniem paliwa o mocy cieplnej  ≤ 500 kW </t>
  </si>
  <si>
    <t>Opis przegrody</t>
  </si>
  <si>
    <t>Opis systemu grzewczego budynku</t>
  </si>
  <si>
    <t>Opis wentylacji</t>
  </si>
  <si>
    <t>Opis sposóbu doprowadzenia i odprowadzenia powietrza</t>
  </si>
  <si>
    <t>Opis wentylacji  mechanicznej z odzyskiem ciepła</t>
  </si>
  <si>
    <t>Opis źrodła chłodu</t>
  </si>
  <si>
    <t>Opis przygotowania c.w.u.</t>
  </si>
  <si>
    <t>M\g/rok</t>
  </si>
  <si>
    <t xml:space="preserve">Opis przygotowanie c.w.u.  </t>
  </si>
  <si>
    <t>Opis  sieci cieplnej</t>
  </si>
  <si>
    <t>5.7.</t>
  </si>
  <si>
    <t>Oświetlenie</t>
  </si>
  <si>
    <t>Opis oświetlenia</t>
  </si>
  <si>
    <t>Strumień świetlny</t>
  </si>
  <si>
    <t>lm</t>
  </si>
  <si>
    <t>Jednostkowy strumień świetlny</t>
  </si>
  <si>
    <r>
      <t>lm/m</t>
    </r>
    <r>
      <rPr>
        <vertAlign val="superscript"/>
        <sz val="8"/>
        <rFont val="Arial"/>
        <family val="2"/>
        <charset val="238"/>
      </rPr>
      <t>2</t>
    </r>
  </si>
  <si>
    <t>Moc oświetlenia</t>
  </si>
  <si>
    <t>Czas użytkowania</t>
  </si>
  <si>
    <t>h/a</t>
  </si>
  <si>
    <t>Współczynnik regulacji</t>
  </si>
  <si>
    <t>Fo</t>
  </si>
  <si>
    <t>Współczynnik obecności</t>
  </si>
  <si>
    <t>Współczynnik udziału światła dziennego</t>
  </si>
  <si>
    <t>Współczynnik obniżania natężenia oświetlenia</t>
  </si>
  <si>
    <t>Fd</t>
  </si>
  <si>
    <t>MF</t>
  </si>
  <si>
    <t>Fc</t>
  </si>
  <si>
    <t>Jednostkowa moc oświetlenia</t>
  </si>
  <si>
    <r>
      <t>W/m</t>
    </r>
    <r>
      <rPr>
        <vertAlign val="superscript"/>
        <sz val="8"/>
        <rFont val="Arial"/>
        <family val="2"/>
        <charset val="238"/>
      </rPr>
      <t>2</t>
    </r>
  </si>
  <si>
    <t>Energia elektryczna pomocnicza</t>
  </si>
  <si>
    <t>Energia elektryczna klimatyzacji i oświetlenia</t>
  </si>
  <si>
    <t>6.6.</t>
  </si>
  <si>
    <t>zł/kWh</t>
  </si>
  <si>
    <t>Cena zakupu paliwa stałego</t>
  </si>
  <si>
    <t>Cena zakupu paliwa płynnego</t>
  </si>
  <si>
    <t>Cena zakupu paliwa gazowego</t>
  </si>
  <si>
    <t>7.1.</t>
  </si>
  <si>
    <t>7.2.</t>
  </si>
  <si>
    <t>Cena stała energii z sieci cieplowniczej</t>
  </si>
  <si>
    <t>Cena zmienna energii z miejskiej sieci ciepłowniczej</t>
  </si>
  <si>
    <t>Zakup paliwa stałego</t>
  </si>
  <si>
    <t>Zakup paliwa płynnego</t>
  </si>
  <si>
    <t>Zakup paliwa gazowego</t>
  </si>
  <si>
    <t>Zakup energii elektrycznej</t>
  </si>
  <si>
    <t>Sprzedaż energii elektrycznej</t>
  </si>
  <si>
    <t>zł/a</t>
  </si>
  <si>
    <t>Razem</t>
  </si>
  <si>
    <t>Zakup paliw i energii</t>
  </si>
  <si>
    <t>Koszty  eksploatacyjne</t>
  </si>
  <si>
    <t>Ceny paliw i energii w dniu sporządzania audytu</t>
  </si>
  <si>
    <t>7.3.</t>
  </si>
  <si>
    <t>Koszty obsługi</t>
  </si>
  <si>
    <t>Koszty osobowe</t>
  </si>
  <si>
    <t>Remonty bieżące</t>
  </si>
  <si>
    <t>Inne</t>
  </si>
  <si>
    <t>Gospodarcze korzystanie ze środowiska</t>
  </si>
  <si>
    <t>7.4.</t>
  </si>
  <si>
    <t>Audyt energetyczny</t>
  </si>
  <si>
    <t>Wypełnienie komórek</t>
  </si>
  <si>
    <t>Ewaluacja szablonu</t>
  </si>
  <si>
    <t>Karta audytu "0.3."- należy dostosować do zakresu audytu</t>
  </si>
  <si>
    <t>0.</t>
  </si>
  <si>
    <t>0.1.</t>
  </si>
  <si>
    <t xml:space="preserve">Niniejszy szablon, a w szczególności karta audytu nie posiada wszystkich </t>
  </si>
  <si>
    <t>predefiniowanych formuł z uwagi na możliwość licznych kombinacji systemów</t>
  </si>
  <si>
    <t>Wskaźniki projektu "0.6." - należy wypełnić zgodnie z zakresem audytu lub podać odpowiednie formuły z zaciągnieciem danych z karty audytu i efektu eko</t>
  </si>
  <si>
    <t>Niewykorzystane komórki żółte należy pozostawić</t>
  </si>
  <si>
    <t>Wskaźniki emisji "0.4." - baza KOBiZE 2023</t>
  </si>
  <si>
    <t>J"</t>
  </si>
  <si>
    <t>Zgodność prognozowanego obliczeniowego zużycia energii i paliw dla stanu po termomodernizacji  z faktycznym zużyciem paliw i energii po tej termomodernizacji  - w przypadku wystąpienia różnic wyjaśnienie beneficjenta łącznie z audytorem, autorem dokumentacji projektowej oraz inspektorem nadzoru.  Wyjaśnienie do ewentualnej akceptacji.</t>
  </si>
  <si>
    <t>2.4.</t>
  </si>
  <si>
    <t>Klasę energochłonności w karcie audytu pkt.12. należy skopiować i wkleić do pkt. 11.2.</t>
  </si>
  <si>
    <t>Komórki żółte należy wypełnić</t>
  </si>
  <si>
    <t>Komórek z predefiniowanymi formułami nie należy wypełniać</t>
  </si>
  <si>
    <t>Jeżeli w zakres prac termomodernizacyjnych obejmuje więcej niż jeden budynek i ewentualnie sieć cieplną, to należy wykonać indywidualne audyty energetyczne dla poszczególnych budynków i ewentualnie sieci cieplnej. Podsumowanie w odrębnym arkuszu kalkulacyjnym (zakładce)</t>
  </si>
  <si>
    <t>1.4.</t>
  </si>
  <si>
    <t>1.5.</t>
  </si>
  <si>
    <t>Komórki czyste - należy podać obliczeniowe lub sumujące formuły z zależności od zakresu audytu (część danych we wskaźnikach projektu należy wpisać bez formuł)</t>
  </si>
  <si>
    <t>Efekt eko "0.5." należy wypełnić zgodnie z zakresem audytu i bazą KOBiZE 2023</t>
  </si>
  <si>
    <t>i instalacji, co doprowadziłoby do nieczyczelności karty audytu</t>
  </si>
  <si>
    <t>Rozporządzenie Ministra Infrastruktury z dnia 12.kwietna 2002 r. (Dz.U. nr 75, poz. 690 z późn. zm.) w  sprawie warunków technicznych, jakim powinny odpowiadać budynki i ich usytuowanie.</t>
  </si>
  <si>
    <t>Ustawa z dnia 29 sierpnia 2014 r. o charakterystyce energetycznej budynków (Dz.U. poz.1200 z późn. zm).</t>
  </si>
  <si>
    <t>Rozporządzenie Ministra Infrastruktury i Rozwoju z dnia 27 lutego 2015 r. w sprawie metodologii wyznaczania charakterystyki energetycznej budynku lub części budynku  oraz świadectw charakterystyki energetycznej.  (Dz. U. 2015 poz.376 z późn. zm.)</t>
  </si>
  <si>
    <t xml:space="preserve">Ustawa z dnia 21 listopada 2008 r. o wspieraniu termomodernizacji i remontów oraz o centralnej ewidencji emisyjności budynków (Dz. U. 2008 poz. 1459.) </t>
  </si>
  <si>
    <t>Rozporządzenie Ministra Infrastruktury z dnia 17 marca  2009 r. w sprawie szczegółowego zakresu i form audytu energetycznego, oraz części audytu remontowego,  wzorów kart audytów, a także algorytmu oceny opłacalności przedsięwzięcia termomodernizacyjnego. (Dz.U. Nr 43, poz. 346 z późn. zm.)</t>
  </si>
  <si>
    <t>Wskaźniki produktu</t>
  </si>
  <si>
    <t>miary</t>
  </si>
  <si>
    <t xml:space="preserve">PLRO022 </t>
  </si>
  <si>
    <t>Powierzchnia użytkowa budynków mieszkalnych poddanych termomodernizacji</t>
  </si>
  <si>
    <r>
      <rPr>
        <sz val="8"/>
        <color rgb="FFC65911"/>
        <rFont val="Arial"/>
        <family val="2"/>
        <charset val="238"/>
      </rPr>
      <t>m</t>
    </r>
    <r>
      <rPr>
        <vertAlign val="superscript"/>
        <sz val="8"/>
        <color rgb="FFC65911"/>
        <rFont val="Arial"/>
        <family val="2"/>
        <charset val="238"/>
      </rPr>
      <t>2</t>
    </r>
  </si>
  <si>
    <t>Wskaźnik mierzy powierzchnię użytkową  budynków poddanych termomodernizacji (wyrażoną w m2).  Termomodernizacja definiowana jest jako przedsięwzięcia służące poprawie efektywności energetycznej budynku.
Poprawę charakterystyki energetycznej należy wyliczyć metodą obliczeniową, tj. metodą z załącznika nr 1 do Rozporządzenia MINISTRA INFRASTRUKTURY I ROZWOJU z dnia 27 lutego 2015 r. w sprawie metodologii wyznaczania charakterystyki energetycznej budynku lub części budynku oraz świadectw charakterystyki energetycznej (Dz.U. z 2015 r., poz. 376).</t>
  </si>
  <si>
    <t xml:space="preserve">RCO019 </t>
  </si>
  <si>
    <t xml:space="preserve">Budynki publiczne o lepszej charakterystyce energetycznej  </t>
  </si>
  <si>
    <r>
      <t>m</t>
    </r>
    <r>
      <rPr>
        <vertAlign val="superscript"/>
        <sz val="8"/>
        <color rgb="FFC65911"/>
        <rFont val="Arial"/>
        <family val="2"/>
        <charset val="238"/>
      </rPr>
      <t>2</t>
    </r>
  </si>
  <si>
    <t>Powierzchnia netto budynków publicznych, które osiągają lepszą charakterystykę energetyczną dzięki otrzymanemu wsparciu. Udoskonaloną charakterystykę energetyczną należy rozumieć jako poprawę klasyfikacji energetycznej budynku publicznego o co najmniej jedną klasę energetyczną i należy ją udokumentować na podstawie świadectw charakterystyki energetycznej. Klasyfikacja energetyczna, o której mowa, jest zgodna z definicją zawartą w krajowym świadectwie charakterystyki energetycznej, zgodnie z dyrektywą 2010/31/UE.
Budynki publiczne definiuje się jako budynki będące własnością instytucji publicznych i budynki będące własnością organizacji non-profit. Organizacja non-profit to osoba prawna zorganizowana i działająca dla zbiorowego, publicznego lub społecznego pożytku, w przeciwieństwie do podmiotu prowadzącego działalność gospodarczą, której celem jest generowanie zysku dla jego właścicieli. Przykłady obejmują budynki administracji publicznej, szkoły, szpitale itp.   Wskaźnik nie obejmuje:   - lokali socjalnych (ponieważ są uwzględniane w RCO18),   - szkół prywatnych lub szpitali prywatnych będących własnością inwestorów prywatnych.    Wsparcie dla takich podmiotów prywatnych należy zgłaszać jako wsparcie dla przedsiębiorstw wykorzystując RCO01 itp.</t>
  </si>
  <si>
    <t xml:space="preserve">PLRO023 </t>
  </si>
  <si>
    <t>Wskaźnik mierzy liczbę zmodernizowanych energetycznie budynków w wyniku realizacji projektu. Modernizacja – obejmuje przebudowę, remont oraz rozbudowę budynków w celu dokonania modernizacji urządzeń energetycznych. Przebudowa – wykonywanie robót budowlanych, w wyniku których następuje zmiana parametrów użytkowych lub technicznych istniejącego obiektu budowlanego, z wyjątkiem charakterystycznych parametrów, jak: kubatura, powierzchnia zabudowy, wysokość, długość, szerokość bądź liczba kondygnacji. Remont – wykonywanie w istniejącym obiekcie budowlanym robót budowlanych polegających na odtworzeniu stanu pierwotnego, a niestanowiących bieżącej konserwacji, przy czym dopuszcza się stosowanie wyrobów budowlanych innych niż użyto w stanie pierwotnym. Rozbudowa – w budownictwie rodzaj budowy, w wyniku którego powstaje nowa część istniejącego już obiektu budowlanego.
Poprawę charakterystyki energetycznej należy wyliczyć metodą obliczeniową, tj. metodą z załącznika nr 1 do Rozporządzenia MINISTRA INFRASTRUKTURY I ROZWOJU z dnia 27 lutego 2015 r. w sprawie metodologii wyznaczania charakterystyki energetycznej budynku lub części budynku oraz świadectw charakterystyki energetycznej (Dz.U. z 2015 r., poz. 376)</t>
  </si>
  <si>
    <t xml:space="preserve">PLRO024 </t>
  </si>
  <si>
    <t xml:space="preserve">Liczba zmodernizowanych indywidualnych źródeł ciepła polegająca na wymianie indywidualnego źródła ogrzewania na nowe nisko lub zeroemisyjne lub na podłączeniu do sieci ciepłowniczej. Do wartości wskaźnika należy wliczyć liczbę nowo zainstalowanych źródeł ciepła. </t>
  </si>
  <si>
    <t xml:space="preserve">PLRO025 </t>
  </si>
  <si>
    <t xml:space="preserve">Liczba zmodernizowanych lokalnych źródeł ciepła.  Źródło ciepła rozumiane jest jako zespół urządzeń lub instalacji służących do wytwarzania ciepła (spoza systemów ciepłowniczych). Wsparcie dotyczy lokalnych źródeł ciepła, gdzie produkcja ciepła jest przeznaczona dla budynku publicznego lub wielorodzinnego mieszkalnego, zespołu budynków (np. kompleksu szpitala) lub też osiedla, bądź danej części miejscowości.    Lokalne źródła ciepła stanowią: a) kotłownia lub węzeł cieplny, z których nośnik ciepła jest dostarczany bezpośrednio do instalacji ogrzewania i ciepłej wody w budynku, b) ciepłownia osiedlowa lub grupowy wymiennik ciepła wraz z siecią ciepłowniczą o mocy nominalnej do 11,6 MW, dostarczającej ciepło do budynków. Zakresem wskaźnika nie są objęte inwestycje dotyczące sieci ciepłowniczych oraz ogrzewania węglowego tj. piece i kotły węglowe.   Zakres wskaźnika nie odnosi się do indywidualnych źródeł ciepła przeznaczonych na potrzeby budynków jednorodzinnych lub indywidualnych lokali mieszkalnych. </t>
  </si>
  <si>
    <t>RCO018</t>
  </si>
  <si>
    <t>Lokale mieszkalne o lepszej udoskonalonej charakterystyce energetycznej</t>
  </si>
  <si>
    <t xml:space="preserve">Liczba lokali mieszkalnych o udoskonalonej charakterystyce energetycznej dzięki udzielonemu wsparciu finansowemu. Udoskonaloną charakterystykę energetyczną należy rozumieć jako poprawę klasyfikacji energetycznej lokalu mieszkalnego o co najmniej jedną klasę energetyczną i należy ją udokumentować na podstawie świadectw charakterystyki energetycznej. Klasyfikacja energetyczna, o której mowa, jest zgodna z definicją zawartą w krajowym świadectwie charakterystyki energetycznej, zgodnie z dyrektywą 2010/31/UE.   Lokal mieszkalny definiuje się jako „pomieszczenie lub zestaw pokoi w budynku stałym lub strukturalnie oddzielonej części budynku, który (…) jest przeznaczony do mieszkania przez jedno prywatne gospodarstwo domowe przez cały rok”. (zob. ESTAT online w odniesieniach). Wskaźnik obejmuje również mieszkalnictwo socjalne w ramach RSO2.1, w którym to przypadku należy również zastosować RCO65 – Inf. społeczna: Pojemność nowych lub zmodernizowanych lokali socjalnych.   Wskaźnik ten nie obejmuje lokali mieszkalnych objętych RCO123 Energia: Lokale mieszkalne z wymienionymi kotłami zasilanymi gazem ziemnym, aby uniknąć konieczności stosowania dwóch wskaźników charakterystyki energetycznej w odniesieniu do operacji objętych wsparciem. 
Poprawę charakterystyki energetycznej należy wyliczyć metodą obliczeniową, tj. metodą z załącznika nr 1 do Rozporządzenia MINISTRA INFRASTRUKTURY I ROZWOJU z dnia 27 lutego 2015 r. w sprawie metodologii wyznaczania charakterystyki energetycznej budynku lub części budynku oraz świadectw charakterystyki energetycznej (Dz.U. z 2015 r., poz. 376) </t>
  </si>
  <si>
    <t>RCO123</t>
  </si>
  <si>
    <t xml:space="preserve">Lokale mieszkalne wykorzystujące kotły i systemy ciepłownicze zasilane gazem ziemnym zastępujące instalacje zasilane stałymi paliwami kopalnymi </t>
  </si>
  <si>
    <t xml:space="preserve">Wskaźnik ten mierzy liczbę lokali mieszkalnych objętych wsparciem w celu wykorzystywania kotłów i systemów ciepłowniczych zasilanych gazem ziemnym zastępujących instalacje zasilane stałymi paliwami kopalnymi.   Lokale mieszkalne korzystające z nowych kotłów zasilanych gazem ziemnym powinny osiągnąć lepszą charakterystykę energetyczną dzięki udzielonemu wsparciu finansowemu. Udoskonaloną charakterystykę energetyczną należy rozumieć jako poprawę klasyfikacji energetycznej lokalu mieszkalnego o co najmniej jedną klasę energetyczną i należy ją udokumentować na podstawie świadectw charakterystyki energetycznej. Klasyfikacja energetyczna, o której mowa, jest zgodna z definicją zawartą w krajowym świadectwie charakterystyki energetycznej, zgodnie z dyrektywą 2010/31/UE.   
Lokal mieszkalny definiuje się jako „pomieszczenie lub zestaw pokoi w budynku stałym lub strukturalnie oddzielonej części budynku, który (…) jest przeznaczony do mieszkania przez jedno prywatne gospodarstwo domowe przez cały rok. Wskaźnik obejmuje również lokale socjalne.   Lokale mieszkalne liczone w ramach tego wskaźnika nie będą liczone w ramach RCO18 Energia: Lokale mieszkalne o lepszej udoskonalonej charakterystyce energetycznej, aby uniknąć konieczności stosowania dwóch wskaźników charakterystyki energetycznej w odniesieniu do operacji objętych wsparciem. </t>
  </si>
  <si>
    <t>Wskaźnik obejmuje dodatkową zdolność produkcyjną energii elektrycznej ze źródeł odnawialnych.    Zdolność produkcyjna  jest rozumiana jako maksymalna moc zainstalowana.    
Zgodnie z dyrektywą 2018/2011 oraz ustawą z dnia 20 lutego 2015 r. o odnawialnych źródłach energii (Dz.U. z 2015 r. poz. 478, z późn. zm), energia odnawialna oznacza odnawialne, niekopalne źródła energii obejmujące: energię wiatru, energię promieniowania słonecznego, energię aerotermalną, energię geotermalną, energię hydrotermalną, hydroenergię, energię fal, prądów i pływów morskich, energię otrzymywaną z biomasy, biogazu, biogazu rolniczego oraz z biopłynów.</t>
  </si>
  <si>
    <t>Wskaźnik obejmuje dodatkową zdolność produkcyjną energii cieplnej ze źródeł odnawialnych.    Zdolność produkcyjna jest rozumiana jako maksymalna moc zainstalowana.    
Zgodnie z dyrektywą 2018/2011 oraz ustawą z dnia 20 lutego 2015 r. o odnawialnych źródłach energii (Dz.U. z 2015 r. poz. 478, z późn. zm), energia odnawialna oznacza odnawialne, niekopalne źródła energii obejmujące: energię wiatru, energię promieniowania słonecznego, energię aerotermalną, energię geotermalną, energię hydrotermalną, hydroenergię, energię fal, prądów i pływów morskich, energię otrzymywaną z biomasy, biogazu, biogazu rolniczego oraz z biopłynów.</t>
  </si>
  <si>
    <t>Liczba zmodernizowanych jednostek wytwarzania energii elektrycznej z OZE</t>
  </si>
  <si>
    <t>Wskaźnik obejmuje zmodernizowane, w wyniku realizacji projektu, jednostki służące wytwarzaniu energii elektrycznej ze źródeł odnawialnych. Modernizacja jednostki musi wiązać się ze zwiększeniem mocy istniejącej instalacji.  
Definicja jednostki wytwarzania energii elektrycznej taka jak w definicji wskaźnika agregującego: „Liczba jednostek wytwarzania energii elektrycznej i cieplnej z OZE” tj.  Jednostka wytwarzania energii elektrycznej i cieplnej obejmuje: w przypadku przedsiębiorstw energetycznych: jednostki wytwórcze – jednostka wytwórcza, to wyodrębniony zespół urządzeń należących do przedsiębiorstwa energetycznego, służący do wytwarzania energii z OZE i wyprowadzania mocy, opisany poprzez dane techniczne i handlowe, w przypadku budynków mieszkalnych i budynków użyteczności publicznej: zespół urządzeń służących do wytwarzania energii elektrycznej i/lub cieplnej z OZE.</t>
  </si>
  <si>
    <t>Liczba wybudowanych jednostek wytwarzania energii elektrycznej z OZE</t>
  </si>
  <si>
    <t xml:space="preserve">Wskaźnik obejmuje wybudowane, w wyniku realizacji projektu, jednostki służące wytwarzaniu energii elektrycznej ze źródeł odnawialnych.   
Definicja jednostki wytwarzania energii elektrycznej taka jak w definicji wskaźnika agregującego: „Liczba jednostek wytwarzania energii elektrycznej i cieplnej z OZE” tj.  Jednostka wytwarzania energii elektrycznej i cieplnej obejmuje: w przypadku przedsiębiorstw energetycznych: jednostki wytwórcze – jednostka wytwórcza, to wyodrębniony zespół urządzeń należących do przedsiębiorstwa energetycznego, służący do wytwarzania energii z OZE i wyprowadzania mocy, opisany poprzez dane techniczne i handlowe, w przypadku budynków mieszkalnych i budynków użyteczności publicznej: zespół urządzeń służących do wytwarzania energii elektrycznej i/lub cieplnej z OZE. </t>
  </si>
  <si>
    <t>Liczba zmodernizowanych jednostek wytwarzania energii cieplnej z OZE</t>
  </si>
  <si>
    <t xml:space="preserve">Wskaźnik obejmuje zmodernizowane, w wyniku realizacji projektu, jednostki służące wytwarzaniu energii cieplnej ze źródeł odnawialnych. Modernizacja jednostki musi wiązać się ze zwiększeniem mocy istniejącej instalacji.
Definicja jednostki wytwarzania energii cieplnej taka jak w definicji wskaźnika agregującego: „Liczba jednostek wytwarzania energii elektrycznej i cieplnej z OZE” tj.  Jednostka wytwarzania energii elektrycznej i cieplnej obejmuje: w przypadku przedsiębiorstw energetycznych: jednostki wytwórcze – jednostka wytwórcza, to wyodrębniony zespół urządzeń należących do przedsiębiorstwa energetycznego, służący do wytwarzania energii z OZE i wyprowadzania mocy, opisany poprzez dane techniczne i handlowe, w przypadku budynków mieszkalnych i budynków użyteczności publicznej: zespół urządzeń służących do wytwarzania energii elektrycznej i/lub cieplnej z OZE. </t>
  </si>
  <si>
    <t>Liczba wybudowanych jednostek wytwarzania energii cieplnej z OZE</t>
  </si>
  <si>
    <t>Wskaźnik obejmuje wybudowane, w wyniku realizacji projektu, jednostki służące wytwarzaniu energii cieplnej ze źródeł odnawialnych. 
Definicja jednostki wytwarzania energii cieplnej taka jak w definicji wskaźnika agregującego: „Liczba jednostek wytwarzania energii elektrycznej i cieplnej z OZE” tj.  Jednostka wytwarzania energii elektrycznej i cieplnej obejmuje: w przypadku przedsiębiorstw energetycznych: jednostki wytwórcze – jednostka wytwórcza, to wyodrębniony zespół urządzeń należących do przedsiębiorstwa energetycznego, służący do wytwarzania energii z OZE i wyprowadzania mocy, opisany poprzez dane techniczne i handlowe, w przypadku budynków mieszkalnych i budynków użyteczności publicznej: zespół urządzeń służących do wytwarzania energii elektrycznej i/lub cieplnej z OZE.</t>
  </si>
  <si>
    <t>PLRO238 </t>
  </si>
  <si>
    <t xml:space="preserve">Liczba powstałych magazynów energii elektrycznej  </t>
  </si>
  <si>
    <t xml:space="preserve">Magazyn energii elektrycznej - zgodnie z art. 3 pkt 10k) Ustawy z dnia 10 kwietnia 1997 r. Prawo energetyczne – instalacja umożliwiająca magazynowanie energii elektrycznej i wprowadzenie jej do sieci elektroenergetycznej. </t>
  </si>
  <si>
    <t>PLRO237</t>
  </si>
  <si>
    <t xml:space="preserve">Liczba powstałych magazynów energii cieplnej </t>
  </si>
  <si>
    <t xml:space="preserve">Magazyn energii cieplnej - wyodrębniona instalacja służąca do przechowywania energii cieplnej w dowolnej postaci, w sposób pozwalający na, co najmniej częściowe jej odzyskanie. </t>
  </si>
  <si>
    <t>Definicje wskaźników rezultatu:</t>
  </si>
  <si>
    <t>Wskaźniki rezultatu</t>
  </si>
  <si>
    <t>Jednostka miary</t>
  </si>
  <si>
    <t xml:space="preserve">PLRR072
PLRR073
</t>
  </si>
  <si>
    <t>Roczne zużycie energii pierwotnej (w lokalach mieszkalnych lub budynkach publicznych)</t>
  </si>
  <si>
    <t>Całkowite roczne zużycie energii pierwotnej podmiotów objętych wsparciem. Wartość bazowa odnosi się do rocznego zużycia energii pierwotnej przed interwencją, a osiągnięta wartość odnosi się do rocznego zużycia energii pierwotnej rok po interwencji. W przypadku budynków obie wartości należy udokumentować na podstawie świadectw charakterystyki energetycznej, zgodnie z dyrektywą 2010/31/UE. 
Budynki publiczne definiuje się jako budynki będące własnością instytucji publicznych i budynki będące własnością organizacji non-profit, pod warunkiem, że takie instytucje realizują w budynku objętym projektem cele leżące w interesie ogólnym, takie jak edukacja, zdrowie, środowisko i transport. Przykłady obejmują budynki administracji publicznej, szkoły, szpitale itp. (PLRR073)</t>
  </si>
  <si>
    <t>Szacowana emisja gazów cieplarnianych</t>
  </si>
  <si>
    <r>
      <rPr>
        <sz val="8"/>
        <color rgb="FFC65911"/>
        <rFont val="Arial"/>
        <family val="2"/>
        <charset val="238"/>
      </rPr>
      <t>tony równoważnika CO</t>
    </r>
    <r>
      <rPr>
        <vertAlign val="subscript"/>
        <sz val="8"/>
        <color rgb="FFC65911"/>
        <rFont val="Arial"/>
        <family val="2"/>
        <charset val="238"/>
      </rPr>
      <t>2</t>
    </r>
    <r>
      <rPr>
        <sz val="8"/>
        <color rgb="FFC65911"/>
        <rFont val="Arial"/>
        <family val="2"/>
        <charset val="238"/>
      </rPr>
      <t>/rok</t>
    </r>
  </si>
  <si>
    <t>Całkowita szacowana emisja gazów cieplarnianych podmiotów lub procesów objętych wsparciem. 
Wartość bazowa odnosi się do poziomu szacowanej emisji gazów cieplarnianych w ciągu roku przed rozpoczęciem interwencji, a osiągnięta wartość jest obliczana jako całkowita szacowana emisja gazów cieplarnianych na podstawie osiągniętego poziomu charakterystyki energetycznej w roku następującym po zakończeniu interwencji.   Wskaźnika tego nie stosuje się w operacjach wykorzystujących wskaźniki „RCR105 Szacowana emisja gazów cieplarnianych z kotłów przekształconych na zasilanie gazem” lub „RCR29a FST: Szacowana emisja gazów cieplarnianych w przedsiębiorstwach (dyr. 2003/87/WE)”, aby uniknąć konieczności stosowania dwóch wskaźników emisji gazów cieplarnianych w odniesieniu do operacji objętych wsparciem.</t>
  </si>
  <si>
    <t>Szacowana emisja gazów cieplarnianych z kotłów i systemów ciepłowniczych przekształconych z zasilania stałymi paliwami kopalnymi na zasilanie gazem</t>
  </si>
  <si>
    <r>
      <t>tony równoważnika CO</t>
    </r>
    <r>
      <rPr>
        <vertAlign val="subscript"/>
        <sz val="8"/>
        <color rgb="FFC65911"/>
        <rFont val="Arial"/>
        <family val="2"/>
        <charset val="238"/>
      </rPr>
      <t>2</t>
    </r>
    <r>
      <rPr>
        <sz val="8"/>
        <color rgb="FFC65911"/>
        <rFont val="Arial"/>
        <family val="2"/>
        <charset val="238"/>
      </rPr>
      <t>/rok</t>
    </r>
  </si>
  <si>
    <t>Całkowita szacowana emisja gazów cieplarnianych w przypadku wsparcia na rzecz kotłów i systemów ciepłowniczych przekształcanych z zasilania stałymi paliwami kopalnymi na zasilanie gazem. 
Wartość bazowa odnosi się do poziomu szacowanej emisji gazów cieplarnianych w ciągu roku przed rozpoczęciem interwencji, a osiągnięta wartość jest obliczana jako całkowita szacowana emisja gazów cieplarnianych na podstawie osiągniętego poziomu charakterystyki energetycznej w roku następującym po zakończeniu interwencji.   Wartości zgłoszonych w ramach tego wskaźnika nie należy zgłaszać w pozycji „RCR29 Klimat: Szacowana emisja gazów cieplarnianych”, aby uniknąć konieczności stosowania dwóch wskaźników emisji gazów cieplarnianych w odniesieniu do operacji objętych wsparciem.</t>
  </si>
  <si>
    <t>Liczba dodatkowych użytkowników podłączonych do sieci ciepłowniczej</t>
  </si>
  <si>
    <t>Liczba osób (użytkowników końcowych) podłączonych do sieci ciepłowniczej w wyniku realizacji projektu.</t>
  </si>
  <si>
    <t xml:space="preserve">Ilość zaoszczędzonej energii elektrycznej </t>
  </si>
  <si>
    <t>Ilość zaoszczędzonej w wyniku realizacji projektu energii elektrycznej w ciągu pełnego roku po zakończeniu projektu w stosunku do roku bazowego.    Wskaźnik odnosi się do energii końcowej.   W przypadku przedsiębiorstw produkcyjnych: różnica między rocznym zużyciem energii elektrycznej w roku bazowym w stosunku do rocznego zużycia energii elektrycznej po zakończeniu projektu, skorygowana w przypadku zmiany wielkości produkcji.    W przypadku modernizacji energetycznej budynków: różnica między rocznym zużyciem energii elektrycznej w roku bazowym w stosunku do rocznego zużycia energii elektrycznej po zakończeniu projektu.
Poprawę charakterystyki energetycznej należy wyliczyć metodą obliczeniową, tj. metodą z załącznika nr 1 do Rozporządzenia MINISTRA INFRASTRUKTURY I ROZWOJU z dnia 27 lutego 2015 r. w sprawie metodologii wyznaczania charakterystyki energetycznej budynku lub części budynku oraz świadectw charakterystyki energetycznej (Dz.U. z 2015 r., poz. 376)</t>
  </si>
  <si>
    <t>Ilość zaoszczędzonej w wyniku realizacji projektu energii cieplnej w ciągu pełnego roku po zakończeniu projektu.   Wskaźnik odnosi się do energii końcowej.   W przypadku przedsiębiorstw produkcyjnych: różnica między rocznym zużyciem energii cieplnej w roku bazowym w stosunku do rocznego zużycia energii cieplnej po zakończeniu projektu, skorygowana w przypadku zmiany wielkości produkcji.    W przypadku modernizacji energetycznej budynków: różnica między rocznym zużyciem energii cieplnej  w roku bazowym w stosunku do rocznego zużycia energii cieplnej po zakończeniu projektu.
Poprawę charakterystyki energetycznej należy wyliczyć metodą obliczeniową, tj. metodą z załącznika nr 1 do Rozporządzenia MINISTRA INFRASTRUKTURY I ROZWOJU z dnia 27 lutego 2015 r. w sprawie metodologii wyznaczania charakterystyki energetycznej budynku lub części budynku oraz świadectw charakterystyki energetycznej (Dz.U. z 2015 r., poz. 376)</t>
  </si>
  <si>
    <t xml:space="preserve">Wskaźnik mierzy ilość rocznej produkcji energii elektrycznej ze źródeł odnawialnych przed rozpoczęciem projektu i po jego zakończeniu. Wartość bazowa odnosi się do rocznej energii wyprodukowanej w roku poprzedzającym rozpoczęcie projektu i może być większa od zera w przypadkach, gdy zdolność produkcyjna jest zwiększana. Wartość osiągnięta to wartość energii elektrycznej wyprodukowanej w rok po zakończeniu projektu. </t>
  </si>
  <si>
    <t xml:space="preserve">Wskaźnik mierzy ilość rocznej produkcji energii cieplnej ze źródeł odnawialnych przed rozpoczęciem projektu i po jego zakończeniu. Wartość bazowa odnosi się do rocznej energii wyprodukowanej w roku poprzedzającym rozpoczęcie projektu i może być większa od zera w przypadkach, gdy zdolność produkcyjna jest zwiększana. Wartość osiągnięta to wartość energii cieplnej wyprodukowanej w rok po zakończeniu projektu. </t>
  </si>
  <si>
    <t>PN-EN ISO 52016 - Energetyczne właściwości użytkowe budynków</t>
  </si>
  <si>
    <t>Nr</t>
  </si>
  <si>
    <t>bazowa</t>
  </si>
  <si>
    <t>Liczba powstałych magazynów energii cieplnej</t>
  </si>
  <si>
    <t>Liczba powstałych magazynów energii elektrycznej</t>
  </si>
  <si>
    <t>Budynki publiczne o udoskonalonej charakterystyce energetycznej</t>
  </si>
  <si>
    <t>Roczne zużycie energii pierwotnej w: lokalach mieszkalnych lub budynkach publicznych</t>
  </si>
  <si>
    <t>tony równoważnika CO2/rok</t>
  </si>
  <si>
    <t>Szacowana emisja gazów cieplarnianych z kotłów i systemów ciepłowniczych przekształconych z zasilania paliwami stałymi kopalnymi na zasilanie gazem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</si>
</sst>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
    <numFmt numFmtId="167" formatCode="#,##0.000"/>
    <numFmt numFmtId="168" formatCode="0.000000"/>
  </numFmts>
  <fonts count="44" x14ac:knownFonts="1">
    <font>
      <sz val="11"/>
      <color theme="1"/>
      <name val="Calibri"/>
      <family val="2"/>
      <charset val="238"/>
      <scheme val="minor"/>
    </font>
    <font>
      <sz val="8"/>
      <name val="Arial"/>
      <family val="2"/>
      <charset val="238"/>
    </font>
    <font>
      <sz val="7"/>
      <name val="Arial"/>
      <family val="2"/>
      <charset val="238"/>
    </font>
    <font>
      <vertAlign val="subscript"/>
      <sz val="8"/>
      <name val="Arial"/>
      <family val="2"/>
      <charset val="238"/>
    </font>
    <font>
      <vertAlign val="superscript"/>
      <sz val="8"/>
      <name val="Arial"/>
      <family val="2"/>
      <charset val="238"/>
    </font>
    <font>
      <sz val="11"/>
      <color theme="1"/>
      <name val="Arial"/>
      <family val="2"/>
      <charset val="238"/>
    </font>
    <font>
      <sz val="8"/>
      <color theme="1"/>
      <name val="Calibri"/>
      <family val="2"/>
      <charset val="238"/>
      <scheme val="minor"/>
    </font>
    <font>
      <i/>
      <sz val="8"/>
      <color theme="1"/>
      <name val="Arial"/>
      <family val="2"/>
      <charset val="238"/>
    </font>
    <font>
      <i/>
      <sz val="11"/>
      <color theme="1"/>
      <name val="Calibri"/>
      <family val="2"/>
      <charset val="238"/>
      <scheme val="minor"/>
    </font>
    <font>
      <sz val="10"/>
      <color theme="1"/>
      <name val="Arial"/>
      <family val="2"/>
      <charset val="238"/>
    </font>
    <font>
      <b/>
      <sz val="16"/>
      <color theme="1"/>
      <name val="Arial"/>
      <family val="2"/>
      <charset val="238"/>
    </font>
    <font>
      <b/>
      <sz val="14"/>
      <color theme="1"/>
      <name val="Arial"/>
      <family val="2"/>
      <charset val="238"/>
    </font>
    <font>
      <sz val="12"/>
      <name val="Arial"/>
      <family val="2"/>
      <charset val="238"/>
    </font>
    <font>
      <sz val="9"/>
      <name val="Arial"/>
      <family val="2"/>
      <charset val="238"/>
    </font>
    <font>
      <b/>
      <sz val="8"/>
      <name val="Arial"/>
      <family val="2"/>
      <charset val="238"/>
    </font>
    <font>
      <b/>
      <sz val="10"/>
      <name val="Arial"/>
      <family val="2"/>
      <charset val="238"/>
    </font>
    <font>
      <b/>
      <sz val="9"/>
      <name val="Arial"/>
      <family val="2"/>
      <charset val="238"/>
    </font>
    <font>
      <b/>
      <vertAlign val="subscript"/>
      <sz val="8"/>
      <name val="Arial"/>
      <family val="2"/>
      <charset val="238"/>
    </font>
    <font>
      <b/>
      <sz val="12"/>
      <color theme="1"/>
      <name val="Arial"/>
      <family val="2"/>
      <charset val="238"/>
    </font>
    <font>
      <sz val="8"/>
      <name val="Calibri"/>
      <family val="2"/>
      <charset val="238"/>
      <scheme val="minor"/>
    </font>
    <font>
      <sz val="9"/>
      <color theme="1"/>
      <name val="Arial"/>
      <family val="2"/>
      <charset val="238"/>
    </font>
    <font>
      <sz val="8"/>
      <color theme="1"/>
      <name val="Arial"/>
      <family val="2"/>
      <charset val="238"/>
    </font>
    <font>
      <vertAlign val="superscript"/>
      <sz val="8"/>
      <color theme="1"/>
      <name val="Arial"/>
      <family val="2"/>
      <charset val="238"/>
    </font>
    <font>
      <b/>
      <sz val="8"/>
      <color theme="1"/>
      <name val="Arial"/>
      <family val="2"/>
      <charset val="238"/>
    </font>
    <font>
      <vertAlign val="subscript"/>
      <sz val="8"/>
      <color theme="1"/>
      <name val="Arial"/>
      <family val="2"/>
      <charset val="238"/>
    </font>
    <font>
      <vertAlign val="superscript"/>
      <sz val="7"/>
      <name val="Arial"/>
      <family val="2"/>
      <charset val="238"/>
    </font>
    <font>
      <vertAlign val="subscript"/>
      <sz val="7"/>
      <name val="Arial"/>
      <family val="2"/>
      <charset val="238"/>
    </font>
    <font>
      <i/>
      <sz val="8"/>
      <color theme="5" tint="-0.249977111117893"/>
      <name val="Arial"/>
      <family val="2"/>
      <charset val="238"/>
    </font>
    <font>
      <sz val="11"/>
      <color theme="5" tint="-0.249977111117893"/>
      <name val="Calibri"/>
      <family val="2"/>
      <charset val="238"/>
      <scheme val="minor"/>
    </font>
    <font>
      <sz val="10"/>
      <color theme="5" tint="-0.249977111117893"/>
      <name val="Arial"/>
      <family val="2"/>
      <charset val="238"/>
    </font>
    <font>
      <sz val="7"/>
      <color theme="1"/>
      <name val="Arial"/>
      <family val="2"/>
      <charset val="238"/>
    </font>
    <font>
      <i/>
      <sz val="11"/>
      <color theme="5" tint="-0.249977111117893"/>
      <name val="Calibri"/>
      <family val="2"/>
      <charset val="238"/>
      <scheme val="minor"/>
    </font>
    <font>
      <sz val="9"/>
      <color theme="1"/>
      <name val="Calibri"/>
      <family val="2"/>
      <charset val="238"/>
      <scheme val="minor"/>
    </font>
    <font>
      <sz val="11"/>
      <color theme="1"/>
      <name val="Calibri"/>
      <family val="2"/>
      <charset val="238"/>
      <scheme val="minor"/>
    </font>
    <font>
      <sz val="8"/>
      <color rgb="FF000000"/>
      <name val="Arial"/>
      <family val="2"/>
      <charset val="238"/>
    </font>
    <font>
      <b/>
      <sz val="9"/>
      <color theme="5" tint="-0.249977111117893"/>
      <name val="Arial"/>
      <family val="2"/>
      <charset val="238"/>
    </font>
    <font>
      <sz val="9"/>
      <color theme="5" tint="-0.249977111117893"/>
      <name val="Arial"/>
      <family val="2"/>
      <charset val="238"/>
    </font>
    <font>
      <i/>
      <sz val="9"/>
      <color theme="5" tint="-0.249977111117893"/>
      <name val="Arial"/>
      <family val="2"/>
      <charset val="238"/>
    </font>
    <font>
      <vertAlign val="subscript"/>
      <sz val="9"/>
      <color theme="1"/>
      <name val="Arial"/>
      <family val="2"/>
      <charset val="238"/>
    </font>
    <font>
      <b/>
      <sz val="8"/>
      <color rgb="FF000000"/>
      <name val="Arial"/>
      <family val="2"/>
      <charset val="238"/>
    </font>
    <font>
      <sz val="8"/>
      <color rgb="FFC65911"/>
      <name val="Arial"/>
      <family val="2"/>
      <charset val="238"/>
    </font>
    <font>
      <vertAlign val="superscript"/>
      <sz val="8"/>
      <color rgb="FFC65911"/>
      <name val="Arial"/>
      <family val="2"/>
      <charset val="238"/>
    </font>
    <font>
      <vertAlign val="subscript"/>
      <sz val="8"/>
      <color rgb="FFC65911"/>
      <name val="Arial"/>
      <family val="2"/>
      <charset val="238"/>
    </font>
    <font>
      <sz val="8"/>
      <color rgb="FFFF0000"/>
      <name val="Arial"/>
      <family val="2"/>
      <charset val="238"/>
    </font>
  </fonts>
  <fills count="1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gray0625"/>
    </fill>
    <fill>
      <patternFill patternType="solid">
        <fgColor indexed="65"/>
        <bgColor indexed="64"/>
      </patternFill>
    </fill>
    <fill>
      <patternFill patternType="solid">
        <fgColor theme="9" tint="0.59996337778862885"/>
        <bgColor indexed="64"/>
      </patternFill>
    </fill>
    <fill>
      <patternFill patternType="solid">
        <fgColor theme="9" tint="0.39994506668294322"/>
        <bgColor indexed="64"/>
      </patternFill>
    </fill>
    <fill>
      <patternFill patternType="solid">
        <fgColor theme="7" tint="0.59996337778862885"/>
        <bgColor indexed="64"/>
      </patternFill>
    </fill>
    <fill>
      <patternFill patternType="solid">
        <fgColor theme="5" tint="0.79998168889431442"/>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tint="-0.24994659260841701"/>
        <bgColor indexed="64"/>
      </patternFill>
    </fill>
    <fill>
      <patternFill patternType="solid">
        <fgColor theme="7" tint="0.39994506668294322"/>
        <bgColor indexed="64"/>
      </patternFill>
    </fill>
    <fill>
      <patternFill patternType="solid">
        <fgColor rgb="FFFFFFFF"/>
        <bgColor indexed="64"/>
      </patternFill>
    </fill>
    <fill>
      <patternFill patternType="solid">
        <fgColor rgb="FFFFFF00"/>
        <bgColor indexed="64"/>
      </patternFill>
    </fill>
  </fills>
  <borders count="9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indexed="64"/>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indexed="64"/>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style="medium">
        <color indexed="64"/>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medium">
        <color rgb="FF000000"/>
      </right>
      <top style="medium">
        <color rgb="FF000000"/>
      </top>
      <bottom/>
      <diagonal/>
    </border>
  </borders>
  <cellStyleXfs count="2">
    <xf numFmtId="0" fontId="0" fillId="0" borderId="0"/>
    <xf numFmtId="9" fontId="33" fillId="0" borderId="0" applyFont="0" applyFill="0" applyBorder="0" applyAlignment="0" applyProtection="0"/>
  </cellStyleXfs>
  <cellXfs count="667">
    <xf numFmtId="0" fontId="0" fillId="0" borderId="0" xfId="0"/>
    <xf numFmtId="0" fontId="7" fillId="0" borderId="0" xfId="0" applyFont="1"/>
    <xf numFmtId="0" fontId="8" fillId="0" borderId="0" xfId="0" applyFont="1"/>
    <xf numFmtId="0" fontId="5" fillId="0" borderId="0" xfId="0" applyFont="1"/>
    <xf numFmtId="0" fontId="9" fillId="0" borderId="0" xfId="0" applyFont="1"/>
    <xf numFmtId="0" fontId="11" fillId="0" borderId="0" xfId="0" applyFont="1" applyAlignment="1">
      <alignment horizontal="center"/>
    </xf>
    <xf numFmtId="0" fontId="9" fillId="0" borderId="0" xfId="0" applyFont="1" applyAlignment="1">
      <alignment horizontal="center"/>
    </xf>
    <xf numFmtId="0" fontId="12" fillId="0" borderId="0" xfId="0" applyFont="1"/>
    <xf numFmtId="0" fontId="1" fillId="0" borderId="1" xfId="0" applyFont="1" applyBorder="1" applyAlignment="1">
      <alignment horizontal="center"/>
    </xf>
    <xf numFmtId="0" fontId="1" fillId="0" borderId="4" xfId="0" applyFont="1" applyBorder="1" applyAlignment="1">
      <alignment horizontal="center"/>
    </xf>
    <xf numFmtId="0" fontId="14" fillId="0" borderId="29" xfId="0" applyFont="1" applyBorder="1" applyAlignment="1">
      <alignment horizontal="center"/>
    </xf>
    <xf numFmtId="0" fontId="1" fillId="0" borderId="55" xfId="0" applyFont="1" applyBorder="1" applyAlignment="1">
      <alignment horizontal="center"/>
    </xf>
    <xf numFmtId="0" fontId="1" fillId="0" borderId="19" xfId="0" applyFont="1" applyBorder="1"/>
    <xf numFmtId="0" fontId="1" fillId="0" borderId="5" xfId="0" applyFont="1" applyBorder="1" applyAlignment="1">
      <alignment horizontal="center"/>
    </xf>
    <xf numFmtId="0" fontId="1" fillId="0" borderId="6" xfId="0" applyFont="1" applyBorder="1"/>
    <xf numFmtId="0" fontId="1" fillId="0" borderId="6" xfId="0" applyFont="1" applyBorder="1" applyAlignment="1">
      <alignment wrapText="1"/>
    </xf>
    <xf numFmtId="0" fontId="1" fillId="0" borderId="8" xfId="0" applyFont="1" applyBorder="1" applyAlignment="1">
      <alignment horizontal="center"/>
    </xf>
    <xf numFmtId="0" fontId="1" fillId="0" borderId="9" xfId="0" applyFont="1" applyBorder="1"/>
    <xf numFmtId="0" fontId="14" fillId="0" borderId="12" xfId="0" applyFont="1" applyBorder="1" applyAlignment="1">
      <alignment horizontal="center"/>
    </xf>
    <xf numFmtId="0" fontId="14" fillId="0" borderId="36" xfId="0" applyFont="1" applyBorder="1"/>
    <xf numFmtId="0" fontId="16" fillId="0" borderId="16" xfId="0" applyFont="1" applyBorder="1"/>
    <xf numFmtId="0" fontId="1" fillId="0" borderId="2" xfId="0" applyFont="1" applyBorder="1"/>
    <xf numFmtId="0" fontId="1" fillId="0" borderId="17" xfId="0" applyFont="1" applyBorder="1"/>
    <xf numFmtId="0" fontId="0" fillId="0" borderId="27" xfId="0" applyBorder="1"/>
    <xf numFmtId="0" fontId="1" fillId="0" borderId="26" xfId="0" applyFont="1" applyBorder="1"/>
    <xf numFmtId="0" fontId="1" fillId="0" borderId="3" xfId="0" applyFont="1" applyBorder="1" applyAlignment="1">
      <alignment horizontal="center"/>
    </xf>
    <xf numFmtId="0" fontId="1" fillId="0" borderId="6" xfId="0" applyFont="1" applyBorder="1" applyAlignment="1">
      <alignment horizontal="center"/>
    </xf>
    <xf numFmtId="0" fontId="1" fillId="0" borderId="0" xfId="0" applyFont="1" applyAlignment="1">
      <alignment horizontal="center"/>
    </xf>
    <xf numFmtId="164" fontId="1" fillId="0" borderId="6" xfId="0" applyNumberFormat="1" applyFont="1" applyBorder="1" applyAlignment="1">
      <alignment horizontal="center"/>
    </xf>
    <xf numFmtId="164" fontId="1" fillId="0" borderId="7" xfId="0" applyNumberFormat="1" applyFont="1" applyBorder="1" applyAlignment="1">
      <alignment horizontal="center"/>
    </xf>
    <xf numFmtId="0" fontId="1" fillId="0" borderId="32" xfId="0" applyFont="1" applyBorder="1" applyAlignment="1">
      <alignment horizontal="center"/>
    </xf>
    <xf numFmtId="0" fontId="1" fillId="0" borderId="9" xfId="0" applyFont="1" applyBorder="1" applyAlignment="1">
      <alignment horizontal="center"/>
    </xf>
    <xf numFmtId="0" fontId="1" fillId="0" borderId="0" xfId="0" applyFont="1"/>
    <xf numFmtId="0" fontId="14" fillId="0" borderId="35" xfId="0" applyFont="1" applyBorder="1" applyAlignment="1">
      <alignment horizontal="center"/>
    </xf>
    <xf numFmtId="0" fontId="14" fillId="0" borderId="35" xfId="0" applyFont="1" applyBorder="1"/>
    <xf numFmtId="0" fontId="1" fillId="0" borderId="16" xfId="0" applyFont="1" applyBorder="1"/>
    <xf numFmtId="0" fontId="1" fillId="0" borderId="58" xfId="0" applyFont="1" applyBorder="1" applyAlignment="1">
      <alignment horizontal="center"/>
    </xf>
    <xf numFmtId="0" fontId="1" fillId="0" borderId="59" xfId="0" applyFont="1" applyBorder="1" applyAlignment="1">
      <alignment horizontal="center"/>
    </xf>
    <xf numFmtId="0" fontId="1" fillId="0" borderId="33" xfId="0" applyFont="1" applyBorder="1" applyAlignment="1">
      <alignment horizontal="center"/>
    </xf>
    <xf numFmtId="0" fontId="1" fillId="0" borderId="3" xfId="0" applyFont="1" applyBorder="1"/>
    <xf numFmtId="0" fontId="1" fillId="0" borderId="24" xfId="0" applyFont="1" applyBorder="1"/>
    <xf numFmtId="0" fontId="1" fillId="0" borderId="25" xfId="0" applyFont="1" applyBorder="1" applyAlignment="1">
      <alignment horizontal="center"/>
    </xf>
    <xf numFmtId="0" fontId="14" fillId="0" borderId="60" xfId="0" applyFont="1" applyBorder="1" applyAlignment="1">
      <alignment horizontal="center"/>
    </xf>
    <xf numFmtId="0" fontId="1" fillId="0" borderId="63" xfId="0" applyFont="1" applyBorder="1" applyAlignment="1">
      <alignment horizontal="center"/>
    </xf>
    <xf numFmtId="0" fontId="1" fillId="0" borderId="6" xfId="0" applyFont="1" applyBorder="1" applyAlignment="1">
      <alignment horizontal="center" wrapText="1"/>
    </xf>
    <xf numFmtId="167" fontId="1" fillId="0" borderId="6" xfId="0" applyNumberFormat="1" applyFont="1" applyBorder="1" applyAlignment="1">
      <alignment horizontal="center"/>
    </xf>
    <xf numFmtId="167" fontId="1" fillId="0" borderId="7" xfId="0" applyNumberFormat="1" applyFont="1" applyBorder="1" applyAlignment="1">
      <alignment horizontal="center"/>
    </xf>
    <xf numFmtId="0" fontId="1" fillId="0" borderId="21" xfId="0" applyFont="1" applyBorder="1" applyAlignment="1">
      <alignment horizontal="center"/>
    </xf>
    <xf numFmtId="0" fontId="1" fillId="0" borderId="46" xfId="0" applyFont="1" applyBorder="1"/>
    <xf numFmtId="0" fontId="1" fillId="0" borderId="57" xfId="0" applyFont="1" applyBorder="1" applyAlignment="1">
      <alignment horizontal="center"/>
    </xf>
    <xf numFmtId="0" fontId="1" fillId="0" borderId="24" xfId="0" applyFont="1" applyBorder="1" applyAlignment="1">
      <alignment horizontal="center"/>
    </xf>
    <xf numFmtId="0" fontId="0" fillId="0" borderId="50" xfId="0" applyBorder="1"/>
    <xf numFmtId="0" fontId="1" fillId="0" borderId="18" xfId="0" applyFont="1" applyBorder="1" applyAlignment="1">
      <alignment horizontal="center"/>
    </xf>
    <xf numFmtId="0" fontId="1" fillId="0" borderId="21" xfId="0" applyFont="1" applyBorder="1"/>
    <xf numFmtId="164" fontId="1" fillId="0" borderId="24" xfId="0" applyNumberFormat="1" applyFont="1" applyBorder="1" applyAlignment="1">
      <alignment horizontal="center"/>
    </xf>
    <xf numFmtId="164" fontId="1" fillId="0" borderId="64" xfId="0" applyNumberFormat="1" applyFont="1" applyBorder="1" applyAlignment="1">
      <alignment horizontal="center"/>
    </xf>
    <xf numFmtId="0" fontId="0" fillId="0" borderId="24" xfId="0" applyBorder="1"/>
    <xf numFmtId="0" fontId="1" fillId="0" borderId="47" xfId="0" applyFont="1" applyBorder="1" applyAlignment="1">
      <alignment horizontal="center"/>
    </xf>
    <xf numFmtId="164" fontId="1" fillId="4" borderId="22" xfId="0" applyNumberFormat="1" applyFont="1" applyFill="1" applyBorder="1" applyAlignment="1">
      <alignment horizontal="center"/>
    </xf>
    <xf numFmtId="0" fontId="1" fillId="0" borderId="26" xfId="0" applyFont="1" applyBorder="1" applyAlignment="1">
      <alignment wrapText="1"/>
    </xf>
    <xf numFmtId="0" fontId="1" fillId="0" borderId="26" xfId="0" applyFont="1" applyBorder="1" applyAlignment="1">
      <alignment horizontal="center" wrapText="1"/>
    </xf>
    <xf numFmtId="165" fontId="1" fillId="4" borderId="28" xfId="0" applyNumberFormat="1" applyFont="1" applyFill="1" applyBorder="1" applyAlignment="1">
      <alignment horizontal="center" wrapText="1"/>
    </xf>
    <xf numFmtId="0" fontId="1" fillId="0" borderId="12" xfId="0" applyFont="1" applyBorder="1" applyAlignment="1">
      <alignment horizontal="center"/>
    </xf>
    <xf numFmtId="0" fontId="1" fillId="0" borderId="36" xfId="0" applyFont="1" applyBorder="1"/>
    <xf numFmtId="167" fontId="1" fillId="0" borderId="4" xfId="0" applyNumberFormat="1" applyFont="1" applyBorder="1" applyAlignment="1">
      <alignment horizontal="center"/>
    </xf>
    <xf numFmtId="0" fontId="1" fillId="0" borderId="24" xfId="0" applyFont="1" applyBorder="1" applyAlignment="1">
      <alignment vertical="top" wrapText="1"/>
    </xf>
    <xf numFmtId="0" fontId="1" fillId="0" borderId="24" xfId="0" applyFont="1" applyBorder="1" applyAlignment="1">
      <alignment horizontal="center" vertical="top" wrapText="1"/>
    </xf>
    <xf numFmtId="0" fontId="1" fillId="0" borderId="50" xfId="0" applyFont="1" applyBorder="1" applyAlignment="1">
      <alignment vertical="top" wrapText="1"/>
    </xf>
    <xf numFmtId="0" fontId="1" fillId="0" borderId="57" xfId="0" applyFont="1" applyBorder="1" applyAlignment="1">
      <alignment vertical="top" wrapText="1"/>
    </xf>
    <xf numFmtId="0" fontId="1" fillId="0" borderId="6" xfId="0" applyFont="1" applyBorder="1" applyAlignment="1">
      <alignment horizontal="center" vertical="top" wrapText="1"/>
    </xf>
    <xf numFmtId="0" fontId="1" fillId="0" borderId="47" xfId="0" applyFont="1" applyBorder="1" applyAlignment="1">
      <alignment vertical="top" wrapText="1"/>
    </xf>
    <xf numFmtId="0" fontId="1" fillId="0" borderId="55" xfId="0" applyFont="1" applyBorder="1"/>
    <xf numFmtId="0" fontId="1" fillId="0" borderId="50" xfId="0" applyFont="1" applyBorder="1" applyAlignment="1">
      <alignment horizontal="center"/>
    </xf>
    <xf numFmtId="0" fontId="1" fillId="0" borderId="46" xfId="0" applyFont="1" applyBorder="1" applyAlignment="1">
      <alignment horizontal="center"/>
    </xf>
    <xf numFmtId="0" fontId="1" fillId="0" borderId="6" xfId="0" applyFont="1" applyBorder="1" applyAlignment="1">
      <alignment vertical="top" wrapText="1"/>
    </xf>
    <xf numFmtId="0" fontId="1" fillId="0" borderId="42" xfId="0" applyFont="1" applyBorder="1" applyAlignment="1">
      <alignment horizontal="center"/>
    </xf>
    <xf numFmtId="164" fontId="13" fillId="4" borderId="22" xfId="0" applyNumberFormat="1" applyFont="1" applyFill="1" applyBorder="1" applyAlignment="1">
      <alignment horizontal="center"/>
    </xf>
    <xf numFmtId="165" fontId="13" fillId="4" borderId="28" xfId="0" applyNumberFormat="1" applyFont="1" applyFill="1" applyBorder="1" applyAlignment="1">
      <alignment horizontal="center" wrapText="1"/>
    </xf>
    <xf numFmtId="0" fontId="1" fillId="0" borderId="47" xfId="0" applyFont="1" applyBorder="1"/>
    <xf numFmtId="4" fontId="13" fillId="0" borderId="0" xfId="0" applyNumberFormat="1" applyFont="1" applyAlignment="1">
      <alignment horizontal="center"/>
    </xf>
    <xf numFmtId="4" fontId="0" fillId="0" borderId="0" xfId="0" applyNumberFormat="1" applyAlignment="1">
      <alignment horizontal="center"/>
    </xf>
    <xf numFmtId="0" fontId="1" fillId="0" borderId="9" xfId="0" applyFont="1" applyBorder="1" applyAlignment="1">
      <alignment wrapText="1"/>
    </xf>
    <xf numFmtId="0" fontId="1" fillId="0" borderId="9" xfId="0" applyFont="1" applyBorder="1" applyAlignment="1">
      <alignment horizontal="center" wrapText="1"/>
    </xf>
    <xf numFmtId="0" fontId="1" fillId="0" borderId="19" xfId="0" applyFont="1" applyBorder="1" applyAlignment="1">
      <alignment wrapText="1"/>
    </xf>
    <xf numFmtId="0" fontId="1" fillId="0" borderId="19" xfId="0" applyFont="1" applyBorder="1" applyAlignment="1">
      <alignment horizontal="center" wrapText="1"/>
    </xf>
    <xf numFmtId="164" fontId="13" fillId="0" borderId="24" xfId="0" applyNumberFormat="1" applyFont="1" applyBorder="1" applyAlignment="1">
      <alignment horizontal="center"/>
    </xf>
    <xf numFmtId="0" fontId="1" fillId="0" borderId="27" xfId="0" applyFont="1" applyBorder="1" applyAlignment="1">
      <alignment horizontal="center"/>
    </xf>
    <xf numFmtId="0" fontId="1" fillId="0" borderId="38" xfId="0" applyFont="1" applyBorder="1"/>
    <xf numFmtId="0" fontId="0" fillId="0" borderId="0" xfId="0" applyAlignment="1">
      <alignment horizontal="left"/>
    </xf>
    <xf numFmtId="14" fontId="1" fillId="0" borderId="34" xfId="0" applyNumberFormat="1" applyFont="1" applyBorder="1" applyAlignment="1">
      <alignment horizontal="center"/>
    </xf>
    <xf numFmtId="0" fontId="18" fillId="0" borderId="0" xfId="0" applyFont="1" applyAlignment="1">
      <alignment horizontal="center"/>
    </xf>
    <xf numFmtId="0" fontId="14" fillId="0" borderId="2" xfId="0" applyFont="1" applyBorder="1"/>
    <xf numFmtId="0" fontId="1" fillId="0" borderId="25" xfId="0" applyFont="1" applyBorder="1"/>
    <xf numFmtId="16" fontId="1" fillId="0" borderId="63" xfId="0" applyNumberFormat="1" applyFont="1" applyBorder="1" applyAlignment="1">
      <alignment horizontal="center"/>
    </xf>
    <xf numFmtId="16" fontId="1" fillId="0" borderId="18" xfId="0" applyNumberFormat="1" applyFont="1" applyBorder="1" applyAlignment="1">
      <alignment horizontal="center"/>
    </xf>
    <xf numFmtId="0" fontId="20" fillId="0" borderId="0" xfId="0" applyFont="1"/>
    <xf numFmtId="0" fontId="21" fillId="0" borderId="0" xfId="0" applyFont="1"/>
    <xf numFmtId="0" fontId="21" fillId="0" borderId="0" xfId="0" applyFont="1" applyAlignment="1">
      <alignment horizontal="center"/>
    </xf>
    <xf numFmtId="0" fontId="21" fillId="0" borderId="43" xfId="0" applyFont="1" applyBorder="1" applyAlignment="1">
      <alignment horizontal="center"/>
    </xf>
    <xf numFmtId="0" fontId="21" fillId="2" borderId="64" xfId="0" applyFont="1" applyFill="1" applyBorder="1" applyAlignment="1">
      <alignment horizontal="center"/>
    </xf>
    <xf numFmtId="0" fontId="21" fillId="0" borderId="6" xfId="0" applyFont="1" applyBorder="1"/>
    <xf numFmtId="0" fontId="1" fillId="4" borderId="9" xfId="0" applyFont="1" applyFill="1" applyBorder="1" applyAlignment="1">
      <alignment horizontal="center"/>
    </xf>
    <xf numFmtId="0" fontId="0" fillId="0" borderId="0" xfId="0" applyAlignment="1">
      <alignment wrapText="1"/>
    </xf>
    <xf numFmtId="0" fontId="21" fillId="4" borderId="9" xfId="0" applyFont="1" applyFill="1" applyBorder="1" applyAlignment="1">
      <alignment horizontal="center"/>
    </xf>
    <xf numFmtId="0" fontId="30" fillId="0" borderId="0" xfId="0" applyFont="1" applyAlignment="1">
      <alignment horizontal="center"/>
    </xf>
    <xf numFmtId="0" fontId="21" fillId="0" borderId="36" xfId="0" applyFont="1" applyBorder="1"/>
    <xf numFmtId="0" fontId="21" fillId="0" borderId="1" xfId="0" applyFont="1" applyBorder="1" applyAlignment="1">
      <alignment horizontal="center"/>
    </xf>
    <xf numFmtId="0" fontId="21" fillId="0" borderId="9" xfId="0" applyFont="1" applyBorder="1" applyAlignment="1">
      <alignment horizontal="center"/>
    </xf>
    <xf numFmtId="0" fontId="0" fillId="0" borderId="0" xfId="0" applyAlignment="1">
      <alignment horizontal="center"/>
    </xf>
    <xf numFmtId="0" fontId="21" fillId="0" borderId="6" xfId="0" applyFont="1" applyBorder="1" applyAlignment="1">
      <alignment horizontal="center"/>
    </xf>
    <xf numFmtId="165" fontId="21" fillId="0" borderId="0" xfId="0" applyNumberFormat="1" applyFont="1" applyAlignment="1">
      <alignment horizontal="center"/>
    </xf>
    <xf numFmtId="0" fontId="1" fillId="4" borderId="16" xfId="0" applyFont="1" applyFill="1" applyBorder="1"/>
    <xf numFmtId="0" fontId="21" fillId="0" borderId="5" xfId="0" applyFont="1" applyBorder="1" applyAlignment="1">
      <alignment horizontal="center"/>
    </xf>
    <xf numFmtId="0" fontId="21" fillId="0" borderId="32" xfId="0" applyFont="1" applyBorder="1" applyAlignment="1">
      <alignment horizontal="center"/>
    </xf>
    <xf numFmtId="0" fontId="1" fillId="4" borderId="24" xfId="0" applyFont="1" applyFill="1" applyBorder="1" applyAlignment="1">
      <alignment horizontal="center"/>
    </xf>
    <xf numFmtId="0" fontId="1" fillId="4" borderId="34" xfId="0" applyFont="1" applyFill="1" applyBorder="1" applyAlignment="1">
      <alignment horizontal="center"/>
    </xf>
    <xf numFmtId="165" fontId="21" fillId="0" borderId="30" xfId="0" applyNumberFormat="1" applyFont="1" applyBorder="1" applyAlignment="1">
      <alignment horizontal="center"/>
    </xf>
    <xf numFmtId="3" fontId="21" fillId="0" borderId="30" xfId="0" applyNumberFormat="1" applyFont="1" applyBorder="1" applyAlignment="1">
      <alignment horizontal="center"/>
    </xf>
    <xf numFmtId="0" fontId="2" fillId="0" borderId="0" xfId="0" applyFont="1" applyAlignment="1">
      <alignment horizontal="center"/>
    </xf>
    <xf numFmtId="0" fontId="21" fillId="4" borderId="6" xfId="0" applyFont="1" applyFill="1" applyBorder="1" applyAlignment="1">
      <alignment horizontal="center"/>
    </xf>
    <xf numFmtId="0" fontId="1" fillId="4" borderId="10" xfId="0" applyFont="1" applyFill="1" applyBorder="1" applyAlignment="1">
      <alignment horizontal="center"/>
    </xf>
    <xf numFmtId="0" fontId="21" fillId="0" borderId="7" xfId="0" applyFont="1" applyBorder="1" applyAlignment="1">
      <alignment horizontal="center"/>
    </xf>
    <xf numFmtId="3" fontId="21" fillId="0" borderId="43" xfId="0" applyNumberFormat="1" applyFont="1" applyBorder="1" applyAlignment="1">
      <alignment horizontal="center"/>
    </xf>
    <xf numFmtId="0" fontId="21" fillId="0" borderId="55" xfId="0" applyFont="1" applyBorder="1" applyAlignment="1">
      <alignment horizontal="center"/>
    </xf>
    <xf numFmtId="165" fontId="21" fillId="0" borderId="38" xfId="0" applyNumberFormat="1" applyFont="1" applyBorder="1" applyAlignment="1">
      <alignment horizontal="center"/>
    </xf>
    <xf numFmtId="3" fontId="21" fillId="0" borderId="38" xfId="0" applyNumberFormat="1" applyFont="1" applyBorder="1" applyAlignment="1">
      <alignment horizontal="center"/>
    </xf>
    <xf numFmtId="0" fontId="21" fillId="0" borderId="25" xfId="0" applyFont="1" applyBorder="1" applyAlignment="1">
      <alignment horizontal="center"/>
    </xf>
    <xf numFmtId="0" fontId="21" fillId="0" borderId="28" xfId="0" applyFont="1" applyBorder="1" applyAlignment="1">
      <alignment horizontal="center"/>
    </xf>
    <xf numFmtId="0" fontId="30" fillId="0" borderId="0" xfId="0" applyFont="1"/>
    <xf numFmtId="0" fontId="1" fillId="4" borderId="70" xfId="0" applyFont="1" applyFill="1" applyBorder="1"/>
    <xf numFmtId="0" fontId="27" fillId="0" borderId="53" xfId="0" applyFont="1" applyBorder="1"/>
    <xf numFmtId="0" fontId="1" fillId="4" borderId="33" xfId="0" applyFont="1" applyFill="1" applyBorder="1"/>
    <xf numFmtId="0" fontId="27" fillId="0" borderId="36" xfId="0" applyFont="1" applyBorder="1"/>
    <xf numFmtId="165" fontId="21" fillId="0" borderId="31" xfId="0" applyNumberFormat="1" applyFont="1" applyBorder="1" applyAlignment="1">
      <alignment horizontal="center"/>
    </xf>
    <xf numFmtId="3" fontId="1" fillId="0" borderId="38" xfId="0" applyNumberFormat="1" applyFont="1" applyBorder="1" applyAlignment="1">
      <alignment horizontal="center"/>
    </xf>
    <xf numFmtId="165" fontId="21" fillId="0" borderId="52" xfId="0" applyNumberFormat="1" applyFont="1" applyBorder="1" applyAlignment="1">
      <alignment horizontal="center"/>
    </xf>
    <xf numFmtId="0" fontId="1" fillId="4" borderId="36" xfId="0" applyFont="1" applyFill="1" applyBorder="1"/>
    <xf numFmtId="3" fontId="1" fillId="0" borderId="0" xfId="0" applyNumberFormat="1" applyFont="1" applyAlignment="1">
      <alignment horizontal="center"/>
    </xf>
    <xf numFmtId="165" fontId="21" fillId="0" borderId="39" xfId="0" applyNumberFormat="1" applyFont="1" applyBorder="1" applyAlignment="1">
      <alignment horizontal="center"/>
    </xf>
    <xf numFmtId="165" fontId="21" fillId="0" borderId="69" xfId="0" applyNumberFormat="1" applyFont="1" applyBorder="1" applyAlignment="1">
      <alignment horizontal="center"/>
    </xf>
    <xf numFmtId="0" fontId="21" fillId="0" borderId="40" xfId="0" applyFont="1" applyBorder="1" applyAlignment="1">
      <alignment horizontal="center"/>
    </xf>
    <xf numFmtId="0" fontId="1" fillId="0" borderId="71" xfId="0" applyFont="1" applyBorder="1"/>
    <xf numFmtId="0" fontId="14" fillId="0" borderId="71" xfId="0" applyFont="1" applyBorder="1"/>
    <xf numFmtId="0" fontId="21" fillId="0" borderId="71" xfId="0" applyFont="1" applyBorder="1"/>
    <xf numFmtId="0" fontId="21" fillId="0" borderId="41" xfId="0" applyFont="1" applyBorder="1"/>
    <xf numFmtId="3" fontId="1" fillId="0" borderId="16" xfId="0" applyNumberFormat="1" applyFont="1" applyBorder="1" applyAlignment="1">
      <alignment horizontal="center"/>
    </xf>
    <xf numFmtId="3" fontId="1" fillId="0" borderId="36" xfId="0" applyNumberFormat="1" applyFont="1" applyBorder="1" applyAlignment="1">
      <alignment horizontal="center"/>
    </xf>
    <xf numFmtId="0" fontId="1" fillId="0" borderId="41" xfId="0" applyFont="1" applyBorder="1"/>
    <xf numFmtId="4" fontId="1" fillId="0" borderId="3" xfId="0" applyNumberFormat="1" applyFont="1" applyBorder="1" applyAlignment="1">
      <alignment horizontal="center"/>
    </xf>
    <xf numFmtId="0" fontId="0" fillId="0" borderId="47" xfId="0" applyBorder="1"/>
    <xf numFmtId="0" fontId="2" fillId="2" borderId="9" xfId="0" applyFont="1" applyFill="1" applyBorder="1" applyAlignment="1">
      <alignment horizontal="center"/>
    </xf>
    <xf numFmtId="0" fontId="14" fillId="0" borderId="0" xfId="0" applyFont="1" applyAlignment="1">
      <alignment horizontal="center"/>
    </xf>
    <xf numFmtId="167" fontId="1" fillId="0" borderId="0" xfId="0" applyNumberFormat="1" applyFont="1" applyAlignment="1">
      <alignment horizontal="center"/>
    </xf>
    <xf numFmtId="167" fontId="1" fillId="0" borderId="3" xfId="0" applyNumberFormat="1" applyFont="1" applyBorder="1" applyAlignment="1">
      <alignment horizontal="center"/>
    </xf>
    <xf numFmtId="0" fontId="14" fillId="0" borderId="47" xfId="0" applyFont="1" applyBorder="1" applyAlignment="1">
      <alignment horizontal="center"/>
    </xf>
    <xf numFmtId="0" fontId="14" fillId="0" borderId="19" xfId="0" applyFont="1" applyBorder="1"/>
    <xf numFmtId="0" fontId="15" fillId="0" borderId="19" xfId="0" applyFont="1" applyBorder="1"/>
    <xf numFmtId="0" fontId="15" fillId="0" borderId="20" xfId="0" applyFont="1" applyBorder="1"/>
    <xf numFmtId="0" fontId="14" fillId="0" borderId="25" xfId="0" applyFont="1" applyBorder="1" applyAlignment="1">
      <alignment horizontal="center"/>
    </xf>
    <xf numFmtId="0" fontId="2" fillId="2" borderId="6" xfId="0" applyFont="1" applyFill="1" applyBorder="1" applyAlignment="1">
      <alignment horizontal="center"/>
    </xf>
    <xf numFmtId="0" fontId="1" fillId="0" borderId="38" xfId="0" applyFont="1" applyBorder="1" applyAlignment="1">
      <alignment horizontal="center"/>
    </xf>
    <xf numFmtId="0" fontId="21" fillId="0" borderId="47" xfId="0" applyFont="1" applyBorder="1"/>
    <xf numFmtId="0" fontId="21" fillId="2" borderId="24" xfId="0" applyFont="1" applyFill="1" applyBorder="1"/>
    <xf numFmtId="0" fontId="21" fillId="2" borderId="6" xfId="0" applyFont="1" applyFill="1" applyBorder="1"/>
    <xf numFmtId="0" fontId="21" fillId="2" borderId="6" xfId="0" applyFont="1" applyFill="1" applyBorder="1" applyAlignment="1">
      <alignment wrapText="1"/>
    </xf>
    <xf numFmtId="0" fontId="21" fillId="0" borderId="26" xfId="0" applyFont="1" applyBorder="1"/>
    <xf numFmtId="0" fontId="2" fillId="2" borderId="24" xfId="0" applyFont="1" applyFill="1" applyBorder="1" applyAlignment="1">
      <alignment horizontal="center"/>
    </xf>
    <xf numFmtId="0" fontId="21" fillId="3" borderId="24" xfId="0" applyFont="1" applyFill="1" applyBorder="1" applyAlignment="1">
      <alignment horizontal="center"/>
    </xf>
    <xf numFmtId="0" fontId="21" fillId="6" borderId="6" xfId="0" applyFont="1" applyFill="1" applyBorder="1" applyAlignment="1">
      <alignment horizontal="center"/>
    </xf>
    <xf numFmtId="0" fontId="21" fillId="7" borderId="6" xfId="0" applyFont="1" applyFill="1" applyBorder="1" applyAlignment="1">
      <alignment horizontal="center"/>
    </xf>
    <xf numFmtId="0" fontId="21" fillId="2" borderId="28" xfId="0" applyFont="1" applyFill="1" applyBorder="1" applyAlignment="1">
      <alignment horizontal="center"/>
    </xf>
    <xf numFmtId="0" fontId="21" fillId="2" borderId="7" xfId="0" applyFont="1" applyFill="1" applyBorder="1" applyAlignment="1">
      <alignment horizontal="center"/>
    </xf>
    <xf numFmtId="0" fontId="21" fillId="8" borderId="6" xfId="0" applyFont="1" applyFill="1" applyBorder="1" applyAlignment="1">
      <alignment horizontal="center"/>
    </xf>
    <xf numFmtId="0" fontId="21" fillId="9" borderId="6" xfId="0" applyFont="1" applyFill="1" applyBorder="1" applyAlignment="1">
      <alignment horizontal="center"/>
    </xf>
    <xf numFmtId="0" fontId="21" fillId="10" borderId="6" xfId="0" applyFont="1" applyFill="1" applyBorder="1" applyAlignment="1">
      <alignment horizontal="center"/>
    </xf>
    <xf numFmtId="0" fontId="21" fillId="11" borderId="6" xfId="0" applyFont="1" applyFill="1" applyBorder="1" applyAlignment="1">
      <alignment horizontal="center"/>
    </xf>
    <xf numFmtId="0" fontId="23" fillId="0" borderId="29" xfId="0" applyFont="1" applyBorder="1" applyAlignment="1">
      <alignment horizontal="center"/>
    </xf>
    <xf numFmtId="0" fontId="21" fillId="13" borderId="6" xfId="0" applyFont="1" applyFill="1" applyBorder="1" applyAlignment="1">
      <alignment horizontal="center"/>
    </xf>
    <xf numFmtId="0" fontId="2" fillId="2" borderId="26" xfId="0" applyFont="1" applyFill="1" applyBorder="1" applyAlignment="1">
      <alignment horizontal="center"/>
    </xf>
    <xf numFmtId="0" fontId="21" fillId="12" borderId="26" xfId="0" applyFont="1" applyFill="1" applyBorder="1" applyAlignment="1">
      <alignment horizontal="center"/>
    </xf>
    <xf numFmtId="0" fontId="32" fillId="0" borderId="0" xfId="0" applyFont="1"/>
    <xf numFmtId="0" fontId="20" fillId="0" borderId="0" xfId="0" applyFont="1" applyAlignment="1">
      <alignment horizontal="center"/>
    </xf>
    <xf numFmtId="0" fontId="32" fillId="0" borderId="0" xfId="0" applyFont="1" applyAlignment="1">
      <alignment wrapText="1"/>
    </xf>
    <xf numFmtId="0" fontId="20" fillId="0" borderId="0" xfId="0" applyFont="1" applyAlignment="1">
      <alignment vertical="center"/>
    </xf>
    <xf numFmtId="0" fontId="20" fillId="0" borderId="0" xfId="0" applyFont="1" applyAlignment="1">
      <alignment horizontal="left" vertical="center"/>
    </xf>
    <xf numFmtId="0" fontId="20" fillId="0" borderId="1" xfId="0" applyFont="1" applyBorder="1" applyAlignment="1">
      <alignment horizontal="center"/>
    </xf>
    <xf numFmtId="0" fontId="20" fillId="0" borderId="5" xfId="0" applyFont="1" applyBorder="1" applyAlignment="1">
      <alignment horizontal="center"/>
    </xf>
    <xf numFmtId="0" fontId="20" fillId="0" borderId="32" xfId="0" applyFont="1" applyBorder="1" applyAlignment="1">
      <alignment horizontal="center"/>
    </xf>
    <xf numFmtId="0" fontId="20" fillId="0" borderId="31" xfId="0" applyFont="1" applyBorder="1"/>
    <xf numFmtId="0" fontId="20" fillId="0" borderId="12" xfId="0" applyFont="1" applyBorder="1" applyAlignment="1">
      <alignment horizontal="center"/>
    </xf>
    <xf numFmtId="0" fontId="20" fillId="0" borderId="18" xfId="0" applyFont="1" applyBorder="1" applyAlignment="1">
      <alignment horizontal="center"/>
    </xf>
    <xf numFmtId="0" fontId="20" fillId="0" borderId="63" xfId="0" applyFont="1" applyBorder="1" applyAlignment="1">
      <alignment horizontal="center"/>
    </xf>
    <xf numFmtId="0" fontId="20" fillId="0" borderId="25" xfId="0" applyFont="1" applyBorder="1"/>
    <xf numFmtId="0" fontId="20" fillId="0" borderId="6" xfId="0" applyFont="1" applyBorder="1"/>
    <xf numFmtId="0" fontId="20" fillId="0" borderId="35" xfId="0" applyFont="1" applyBorder="1" applyAlignment="1">
      <alignment horizontal="center"/>
    </xf>
    <xf numFmtId="0" fontId="20" fillId="0" borderId="72" xfId="0" applyFont="1" applyBorder="1" applyAlignment="1">
      <alignment horizontal="center"/>
    </xf>
    <xf numFmtId="0" fontId="20" fillId="0" borderId="61" xfId="0" applyFont="1" applyBorder="1" applyAlignment="1">
      <alignment horizontal="center"/>
    </xf>
    <xf numFmtId="0" fontId="20" fillId="0" borderId="8" xfId="0" applyFont="1" applyBorder="1" applyAlignment="1">
      <alignment horizontal="center"/>
    </xf>
    <xf numFmtId="0" fontId="20" fillId="0" borderId="3" xfId="0" applyFont="1" applyBorder="1"/>
    <xf numFmtId="0" fontId="20" fillId="0" borderId="9" xfId="0" applyFont="1" applyBorder="1"/>
    <xf numFmtId="0" fontId="20" fillId="0" borderId="29" xfId="0" applyFont="1" applyBorder="1"/>
    <xf numFmtId="0" fontId="35" fillId="0" borderId="0" xfId="0" applyFont="1"/>
    <xf numFmtId="0" fontId="37" fillId="0" borderId="68" xfId="0" applyFont="1" applyBorder="1" applyAlignment="1">
      <alignment horizontal="center"/>
    </xf>
    <xf numFmtId="0" fontId="37" fillId="0" borderId="29" xfId="0" applyFont="1" applyBorder="1" applyAlignment="1">
      <alignment horizontal="center"/>
    </xf>
    <xf numFmtId="0" fontId="37" fillId="0" borderId="12" xfId="0" applyFont="1" applyBorder="1" applyAlignment="1">
      <alignment horizontal="center"/>
    </xf>
    <xf numFmtId="0" fontId="36" fillId="0" borderId="35" xfId="0" applyFont="1" applyBorder="1" applyAlignment="1">
      <alignment horizontal="center"/>
    </xf>
    <xf numFmtId="0" fontId="37" fillId="0" borderId="35" xfId="0" applyFont="1" applyBorder="1" applyAlignment="1">
      <alignment horizontal="center"/>
    </xf>
    <xf numFmtId="0" fontId="20" fillId="0" borderId="3" xfId="0" applyFont="1" applyBorder="1" applyAlignment="1">
      <alignment horizontal="center"/>
    </xf>
    <xf numFmtId="0" fontId="20" fillId="0" borderId="9" xfId="0" applyFont="1" applyBorder="1" applyAlignment="1">
      <alignment horizontal="center"/>
    </xf>
    <xf numFmtId="9" fontId="20" fillId="0" borderId="39" xfId="1" applyFont="1" applyBorder="1" applyAlignment="1">
      <alignment horizontal="center"/>
    </xf>
    <xf numFmtId="9" fontId="20" fillId="0" borderId="4" xfId="1" applyFont="1" applyBorder="1" applyAlignment="1">
      <alignment horizontal="center"/>
    </xf>
    <xf numFmtId="9" fontId="20" fillId="0" borderId="0" xfId="1" applyFont="1" applyBorder="1" applyAlignment="1">
      <alignment horizontal="center"/>
    </xf>
    <xf numFmtId="0" fontId="21" fillId="0" borderId="2" xfId="0" applyFont="1" applyBorder="1"/>
    <xf numFmtId="0" fontId="2" fillId="2" borderId="2" xfId="0" applyFont="1" applyFill="1" applyBorder="1" applyAlignment="1">
      <alignment horizontal="center"/>
    </xf>
    <xf numFmtId="9" fontId="20" fillId="0" borderId="34" xfId="1" applyFont="1" applyBorder="1" applyAlignment="1">
      <alignment horizontal="center"/>
    </xf>
    <xf numFmtId="0" fontId="20" fillId="0" borderId="4" xfId="0" applyFont="1" applyBorder="1"/>
    <xf numFmtId="0" fontId="14" fillId="0" borderId="8" xfId="0" applyFont="1" applyBorder="1" applyAlignment="1">
      <alignment horizontal="center"/>
    </xf>
    <xf numFmtId="0" fontId="20" fillId="0" borderId="29" xfId="0" applyFont="1" applyBorder="1" applyAlignment="1">
      <alignment horizontal="center"/>
    </xf>
    <xf numFmtId="0" fontId="21" fillId="0" borderId="53" xfId="0" applyFont="1" applyBorder="1"/>
    <xf numFmtId="0" fontId="21" fillId="0" borderId="54" xfId="0" applyFont="1" applyBorder="1"/>
    <xf numFmtId="3" fontId="21" fillId="0" borderId="36" xfId="0" applyNumberFormat="1" applyFont="1" applyBorder="1" applyAlignment="1">
      <alignment horizontal="center"/>
    </xf>
    <xf numFmtId="3" fontId="21" fillId="0" borderId="0" xfId="0" applyNumberFormat="1" applyFont="1" applyAlignment="1">
      <alignment horizontal="center"/>
    </xf>
    <xf numFmtId="0" fontId="20" fillId="0" borderId="55" xfId="0" applyFont="1" applyBorder="1" applyAlignment="1">
      <alignment horizontal="center"/>
    </xf>
    <xf numFmtId="3" fontId="21" fillId="0" borderId="2" xfId="0" applyNumberFormat="1" applyFont="1" applyBorder="1" applyAlignment="1">
      <alignment horizontal="center"/>
    </xf>
    <xf numFmtId="0" fontId="21" fillId="4" borderId="7" xfId="0" applyFont="1" applyFill="1" applyBorder="1" applyAlignment="1">
      <alignment horizontal="center"/>
    </xf>
    <xf numFmtId="0" fontId="21" fillId="4" borderId="34" xfId="0" applyFont="1" applyFill="1" applyBorder="1" applyAlignment="1">
      <alignment horizontal="center"/>
    </xf>
    <xf numFmtId="3" fontId="21" fillId="0" borderId="37" xfId="0" applyNumberFormat="1" applyFont="1" applyBorder="1" applyAlignment="1">
      <alignment horizontal="center"/>
    </xf>
    <xf numFmtId="3" fontId="21" fillId="0" borderId="39" xfId="0" applyNumberFormat="1" applyFont="1" applyBorder="1" applyAlignment="1">
      <alignment horizontal="center"/>
    </xf>
    <xf numFmtId="0" fontId="21" fillId="0" borderId="43" xfId="0" applyFont="1" applyBorder="1"/>
    <xf numFmtId="0" fontId="1" fillId="4" borderId="57" xfId="0" applyFont="1" applyFill="1" applyBorder="1" applyAlignment="1">
      <alignment horizontal="center"/>
    </xf>
    <xf numFmtId="0" fontId="1" fillId="4" borderId="33" xfId="0" applyFont="1" applyFill="1" applyBorder="1" applyAlignment="1">
      <alignment horizontal="center"/>
    </xf>
    <xf numFmtId="0" fontId="1" fillId="4" borderId="50" xfId="0" applyFont="1" applyFill="1" applyBorder="1" applyAlignment="1">
      <alignment horizontal="center"/>
    </xf>
    <xf numFmtId="0" fontId="1" fillId="0" borderId="43" xfId="0" applyFont="1" applyBorder="1" applyAlignment="1">
      <alignment horizontal="center"/>
    </xf>
    <xf numFmtId="0" fontId="1" fillId="4" borderId="4" xfId="0" applyFont="1" applyFill="1" applyBorder="1" applyAlignment="1">
      <alignment horizontal="center"/>
    </xf>
    <xf numFmtId="0" fontId="0" fillId="0" borderId="36" xfId="0" applyBorder="1"/>
    <xf numFmtId="0" fontId="0" fillId="0" borderId="37" xfId="0" applyBorder="1"/>
    <xf numFmtId="0" fontId="2" fillId="5" borderId="6" xfId="0" applyFont="1" applyFill="1" applyBorder="1" applyAlignment="1">
      <alignment horizontal="center"/>
    </xf>
    <xf numFmtId="0" fontId="0" fillId="0" borderId="18" xfId="0" applyBorder="1"/>
    <xf numFmtId="0" fontId="1" fillId="0" borderId="22" xfId="0" applyFont="1" applyBorder="1"/>
    <xf numFmtId="0" fontId="1" fillId="0" borderId="23" xfId="0" applyFont="1" applyBorder="1"/>
    <xf numFmtId="0" fontId="1" fillId="0" borderId="0" xfId="0" applyFont="1" applyAlignment="1">
      <alignment wrapText="1"/>
    </xf>
    <xf numFmtId="0" fontId="1" fillId="0" borderId="44" xfId="0" applyFont="1" applyBorder="1"/>
    <xf numFmtId="0" fontId="1" fillId="0" borderId="48" xfId="0" applyFont="1" applyBorder="1"/>
    <xf numFmtId="0" fontId="1" fillId="0" borderId="0" xfId="0" applyFont="1" applyAlignment="1">
      <alignment horizontal="center" wrapText="1"/>
    </xf>
    <xf numFmtId="166" fontId="1" fillId="0" borderId="0" xfId="0" applyNumberFormat="1" applyFont="1" applyAlignment="1">
      <alignment horizontal="center" wrapText="1"/>
    </xf>
    <xf numFmtId="4" fontId="1" fillId="0" borderId="6" xfId="0" applyNumberFormat="1" applyFont="1" applyBorder="1" applyAlignment="1">
      <alignment horizontal="center"/>
    </xf>
    <xf numFmtId="4" fontId="1" fillId="0" borderId="7" xfId="0" applyNumberFormat="1" applyFont="1" applyBorder="1" applyAlignment="1">
      <alignment horizontal="center"/>
    </xf>
    <xf numFmtId="0" fontId="21" fillId="0" borderId="19" xfId="0" applyFont="1" applyBorder="1"/>
    <xf numFmtId="0" fontId="14" fillId="0" borderId="42" xfId="0" applyFont="1" applyBorder="1" applyAlignment="1">
      <alignment horizontal="center"/>
    </xf>
    <xf numFmtId="4" fontId="1" fillId="0" borderId="9" xfId="0" applyNumberFormat="1" applyFont="1" applyBorder="1" applyAlignment="1">
      <alignment horizontal="center"/>
    </xf>
    <xf numFmtId="4" fontId="1" fillId="0" borderId="34" xfId="0" applyNumberFormat="1" applyFont="1" applyBorder="1" applyAlignment="1">
      <alignment horizontal="center"/>
    </xf>
    <xf numFmtId="4" fontId="1" fillId="0" borderId="24" xfId="0" applyNumberFormat="1" applyFont="1" applyBorder="1" applyAlignment="1">
      <alignment horizontal="center"/>
    </xf>
    <xf numFmtId="0" fontId="1" fillId="0" borderId="20" xfId="0" applyFont="1" applyBorder="1"/>
    <xf numFmtId="0" fontId="1" fillId="0" borderId="56" xfId="0" applyFont="1" applyBorder="1" applyAlignment="1">
      <alignment vertical="top" wrapText="1"/>
    </xf>
    <xf numFmtId="0" fontId="21" fillId="0" borderId="20" xfId="0" applyFont="1" applyBorder="1"/>
    <xf numFmtId="0" fontId="1" fillId="0" borderId="60" xfId="0" applyFont="1" applyBorder="1" applyAlignment="1">
      <alignment horizontal="center"/>
    </xf>
    <xf numFmtId="2" fontId="1" fillId="0" borderId="0" xfId="0" applyNumberFormat="1" applyFont="1" applyAlignment="1">
      <alignment horizontal="center"/>
    </xf>
    <xf numFmtId="0" fontId="0" fillId="0" borderId="9" xfId="0" applyBorder="1"/>
    <xf numFmtId="0" fontId="0" fillId="0" borderId="34" xfId="0" applyBorder="1"/>
    <xf numFmtId="0" fontId="0" fillId="0" borderId="3" xfId="0" applyBorder="1"/>
    <xf numFmtId="0" fontId="0" fillId="0" borderId="4" xfId="0" applyBorder="1"/>
    <xf numFmtId="0" fontId="0" fillId="0" borderId="6" xfId="0" applyBorder="1"/>
    <xf numFmtId="0" fontId="0" fillId="0" borderId="7" xfId="0" applyBorder="1"/>
    <xf numFmtId="0" fontId="20" fillId="0" borderId="3" xfId="0" applyFont="1" applyBorder="1" applyAlignment="1">
      <alignment wrapText="1"/>
    </xf>
    <xf numFmtId="0" fontId="20" fillId="0" borderId="6" xfId="0" applyFont="1" applyBorder="1" applyAlignment="1">
      <alignment wrapText="1"/>
    </xf>
    <xf numFmtId="0" fontId="20" fillId="0" borderId="7" xfId="0" applyFont="1" applyBorder="1"/>
    <xf numFmtId="0" fontId="20" fillId="0" borderId="34" xfId="0" applyFont="1" applyBorder="1"/>
    <xf numFmtId="0" fontId="20" fillId="0" borderId="30" xfId="0" applyFont="1" applyBorder="1"/>
    <xf numFmtId="168" fontId="20" fillId="0" borderId="6" xfId="0" applyNumberFormat="1" applyFont="1" applyBorder="1"/>
    <xf numFmtId="168" fontId="20" fillId="0" borderId="3" xfId="0" applyNumberFormat="1" applyFont="1" applyBorder="1"/>
    <xf numFmtId="168" fontId="20" fillId="0" borderId="9" xfId="0" applyNumberFormat="1" applyFont="1" applyBorder="1"/>
    <xf numFmtId="168" fontId="20" fillId="0" borderId="6" xfId="0" applyNumberFormat="1" applyFont="1" applyBorder="1" applyAlignment="1">
      <alignment horizontal="right"/>
    </xf>
    <xf numFmtId="168" fontId="20" fillId="0" borderId="3" xfId="0" applyNumberFormat="1" applyFont="1" applyBorder="1" applyAlignment="1">
      <alignment horizontal="right"/>
    </xf>
    <xf numFmtId="168" fontId="20" fillId="0" borderId="9" xfId="0" applyNumberFormat="1" applyFont="1" applyBorder="1" applyAlignment="1">
      <alignment horizontal="right"/>
    </xf>
    <xf numFmtId="0" fontId="0" fillId="0" borderId="43" xfId="0" applyBorder="1"/>
    <xf numFmtId="14" fontId="1" fillId="0" borderId="6" xfId="0" applyNumberFormat="1" applyFont="1" applyBorder="1" applyAlignment="1">
      <alignment horizontal="center"/>
    </xf>
    <xf numFmtId="14" fontId="1" fillId="0" borderId="26" xfId="0" applyNumberFormat="1" applyFont="1" applyBorder="1" applyAlignment="1">
      <alignment horizontal="center"/>
    </xf>
    <xf numFmtId="0" fontId="1" fillId="0" borderId="65" xfId="0" applyFont="1" applyBorder="1" applyAlignment="1">
      <alignment horizontal="center"/>
    </xf>
    <xf numFmtId="0" fontId="1" fillId="0" borderId="42" xfId="0" applyFont="1" applyBorder="1"/>
    <xf numFmtId="14" fontId="1" fillId="0" borderId="2" xfId="0" applyNumberFormat="1" applyFont="1" applyBorder="1" applyAlignment="1">
      <alignment horizontal="center"/>
    </xf>
    <xf numFmtId="4" fontId="1" fillId="0" borderId="4" xfId="0" applyNumberFormat="1" applyFont="1" applyBorder="1" applyAlignment="1">
      <alignment horizontal="center"/>
    </xf>
    <xf numFmtId="0" fontId="1" fillId="0" borderId="61" xfId="0" applyFont="1" applyBorder="1" applyAlignment="1">
      <alignment horizontal="center"/>
    </xf>
    <xf numFmtId="4" fontId="1" fillId="0" borderId="64" xfId="0" applyNumberFormat="1" applyFont="1" applyBorder="1" applyAlignment="1">
      <alignment horizontal="center"/>
    </xf>
    <xf numFmtId="0" fontId="1" fillId="0" borderId="73" xfId="0" applyFont="1" applyBorder="1" applyAlignment="1">
      <alignment horizontal="center"/>
    </xf>
    <xf numFmtId="0" fontId="1" fillId="0" borderId="21" xfId="0" applyFont="1" applyBorder="1" applyAlignment="1">
      <alignment vertical="top" wrapText="1"/>
    </xf>
    <xf numFmtId="0" fontId="1" fillId="0" borderId="57" xfId="0" applyFont="1" applyBorder="1" applyAlignment="1">
      <alignment horizontal="center" vertical="top" wrapText="1"/>
    </xf>
    <xf numFmtId="0" fontId="1" fillId="0" borderId="19" xfId="0" applyFont="1" applyBorder="1" applyAlignment="1">
      <alignment vertical="top" wrapText="1"/>
    </xf>
    <xf numFmtId="164" fontId="1" fillId="0" borderId="3" xfId="0" applyNumberFormat="1" applyFont="1" applyBorder="1" applyAlignment="1">
      <alignment horizontal="center"/>
    </xf>
    <xf numFmtId="0" fontId="1" fillId="0" borderId="13" xfId="0" applyFont="1" applyBorder="1" applyAlignment="1">
      <alignment horizontal="center"/>
    </xf>
    <xf numFmtId="0" fontId="1" fillId="0" borderId="56" xfId="0" applyFont="1" applyBorder="1" applyAlignment="1">
      <alignment horizontal="center"/>
    </xf>
    <xf numFmtId="0" fontId="1" fillId="0" borderId="44" xfId="0" applyFont="1" applyBorder="1" applyAlignment="1">
      <alignment horizontal="center"/>
    </xf>
    <xf numFmtId="0" fontId="1" fillId="0" borderId="10" xfId="0" applyFont="1" applyBorder="1" applyAlignment="1">
      <alignment horizontal="center"/>
    </xf>
    <xf numFmtId="0" fontId="1" fillId="0" borderId="29" xfId="0" applyFont="1" applyBorder="1"/>
    <xf numFmtId="0" fontId="1" fillId="0" borderId="30" xfId="0" applyFont="1" applyBorder="1" applyAlignment="1">
      <alignment horizontal="center"/>
    </xf>
    <xf numFmtId="0" fontId="21" fillId="0" borderId="9" xfId="0" applyFont="1" applyBorder="1"/>
    <xf numFmtId="0" fontId="21" fillId="0" borderId="3" xfId="0" applyFont="1" applyBorder="1" applyAlignment="1">
      <alignment horizontal="center"/>
    </xf>
    <xf numFmtId="0" fontId="21" fillId="0" borderId="4" xfId="0" applyFont="1" applyBorder="1" applyAlignment="1">
      <alignment horizontal="center"/>
    </xf>
    <xf numFmtId="0" fontId="21" fillId="0" borderId="34" xfId="0" applyFont="1" applyBorder="1" applyAlignment="1">
      <alignment horizontal="center"/>
    </xf>
    <xf numFmtId="0" fontId="1" fillId="0" borderId="31" xfId="0" applyFont="1" applyBorder="1" applyAlignment="1">
      <alignment horizontal="center"/>
    </xf>
    <xf numFmtId="4" fontId="1" fillId="0" borderId="21" xfId="0" applyNumberFormat="1" applyFont="1" applyBorder="1" applyAlignment="1">
      <alignment horizontal="center"/>
    </xf>
    <xf numFmtId="4" fontId="1" fillId="0" borderId="65" xfId="0" applyNumberFormat="1" applyFont="1" applyBorder="1" applyAlignment="1">
      <alignment horizontal="center"/>
    </xf>
    <xf numFmtId="0" fontId="13" fillId="0" borderId="30" xfId="0" applyFont="1" applyBorder="1" applyAlignment="1">
      <alignment horizontal="center"/>
    </xf>
    <xf numFmtId="0" fontId="13" fillId="0" borderId="31" xfId="0" applyFont="1" applyBorder="1" applyAlignment="1">
      <alignment horizontal="center"/>
    </xf>
    <xf numFmtId="164" fontId="21" fillId="0" borderId="4" xfId="0" applyNumberFormat="1" applyFont="1" applyBorder="1" applyAlignment="1">
      <alignment horizontal="center"/>
    </xf>
    <xf numFmtId="0" fontId="14" fillId="0" borderId="32" xfId="0" applyFont="1" applyBorder="1" applyAlignment="1">
      <alignment horizontal="center"/>
    </xf>
    <xf numFmtId="0" fontId="9" fillId="0" borderId="12" xfId="0" applyFont="1" applyBorder="1" applyAlignment="1">
      <alignment horizontal="center"/>
    </xf>
    <xf numFmtId="0" fontId="9" fillId="0" borderId="29" xfId="0" applyFont="1" applyBorder="1" applyAlignment="1">
      <alignment horizontal="center"/>
    </xf>
    <xf numFmtId="0" fontId="9" fillId="0" borderId="18" xfId="0" applyFont="1" applyBorder="1" applyAlignment="1">
      <alignment horizontal="center"/>
    </xf>
    <xf numFmtId="0" fontId="9" fillId="0" borderId="25" xfId="0" applyFont="1" applyBorder="1" applyAlignment="1">
      <alignment horizontal="center"/>
    </xf>
    <xf numFmtId="0" fontId="9" fillId="0" borderId="1" xfId="0" applyFont="1" applyBorder="1" applyAlignment="1">
      <alignment horizontal="center"/>
    </xf>
    <xf numFmtId="0" fontId="9" fillId="0" borderId="55" xfId="0" applyFont="1" applyBorder="1" applyAlignment="1">
      <alignment horizontal="center"/>
    </xf>
    <xf numFmtId="0" fontId="9" fillId="0" borderId="5" xfId="0" applyFont="1" applyBorder="1" applyAlignment="1">
      <alignment horizontal="center"/>
    </xf>
    <xf numFmtId="164" fontId="13" fillId="0" borderId="64" xfId="0" applyNumberFormat="1" applyFont="1" applyBorder="1" applyAlignment="1">
      <alignment horizontal="center"/>
    </xf>
    <xf numFmtId="0" fontId="1" fillId="0" borderId="14" xfId="0" applyFont="1" applyBorder="1" applyAlignment="1">
      <alignment horizontal="center"/>
    </xf>
    <xf numFmtId="164" fontId="1" fillId="0" borderId="4" xfId="0" applyNumberFormat="1" applyFont="1" applyBorder="1" applyAlignment="1">
      <alignment horizontal="center"/>
    </xf>
    <xf numFmtId="0" fontId="9" fillId="0" borderId="68" xfId="0" applyFont="1" applyBorder="1" applyAlignment="1">
      <alignment horizontal="center"/>
    </xf>
    <xf numFmtId="0" fontId="9" fillId="0" borderId="32" xfId="0" applyFont="1" applyBorder="1" applyAlignment="1">
      <alignment horizontal="center"/>
    </xf>
    <xf numFmtId="0" fontId="29" fillId="0" borderId="0" xfId="0" applyFont="1" applyAlignment="1">
      <alignment vertical="center"/>
    </xf>
    <xf numFmtId="0" fontId="39" fillId="0" borderId="75" xfId="0" applyFont="1" applyBorder="1" applyAlignment="1">
      <alignment horizontal="center" vertical="center" wrapText="1"/>
    </xf>
    <xf numFmtId="0" fontId="39" fillId="0" borderId="77" xfId="0" applyFont="1" applyBorder="1" applyAlignment="1">
      <alignment horizontal="center" vertical="center" wrapText="1"/>
    </xf>
    <xf numFmtId="0" fontId="40" fillId="0" borderId="78" xfId="0" applyFont="1" applyBorder="1" applyAlignment="1">
      <alignment vertical="center" wrapText="1"/>
    </xf>
    <xf numFmtId="0" fontId="40" fillId="0" borderId="78" xfId="0" applyFont="1" applyBorder="1" applyAlignment="1">
      <alignment horizontal="center" vertical="center" wrapText="1"/>
    </xf>
    <xf numFmtId="0" fontId="40" fillId="0" borderId="79" xfId="0" applyFont="1" applyBorder="1" applyAlignment="1">
      <alignment vertical="center"/>
    </xf>
    <xf numFmtId="0" fontId="40" fillId="0" borderId="80" xfId="0" applyFont="1" applyBorder="1" applyAlignment="1">
      <alignment horizontal="center" vertical="center" wrapText="1"/>
    </xf>
    <xf numFmtId="0" fontId="40" fillId="0" borderId="81" xfId="0" applyFont="1" applyBorder="1" applyAlignment="1">
      <alignment vertical="center"/>
    </xf>
    <xf numFmtId="0" fontId="40" fillId="0" borderId="81" xfId="0" applyFont="1" applyBorder="1" applyAlignment="1">
      <alignment horizontal="center" vertical="center" wrapText="1"/>
    </xf>
    <xf numFmtId="0" fontId="40" fillId="0" borderId="78" xfId="0" applyFont="1" applyBorder="1" applyAlignment="1">
      <alignment vertical="center"/>
    </xf>
    <xf numFmtId="0" fontId="40" fillId="0" borderId="81" xfId="0" applyFont="1" applyBorder="1" applyAlignment="1">
      <alignment vertical="center" wrapText="1"/>
    </xf>
    <xf numFmtId="0" fontId="40" fillId="0" borderId="82" xfId="0" applyFont="1" applyBorder="1" applyAlignment="1">
      <alignment vertical="center" wrapText="1"/>
    </xf>
    <xf numFmtId="0" fontId="40" fillId="0" borderId="79" xfId="0" applyFont="1" applyBorder="1" applyAlignment="1">
      <alignment horizontal="center" vertical="center" wrapText="1"/>
    </xf>
    <xf numFmtId="0" fontId="40" fillId="0" borderId="80" xfId="0" applyFont="1" applyBorder="1" applyAlignment="1">
      <alignment vertical="center" wrapText="1"/>
    </xf>
    <xf numFmtId="0" fontId="40" fillId="0" borderId="83" xfId="0" applyFont="1" applyBorder="1" applyAlignment="1">
      <alignment horizontal="center" vertical="center" wrapText="1"/>
    </xf>
    <xf numFmtId="0" fontId="40" fillId="0" borderId="79" xfId="0" applyFont="1" applyBorder="1" applyAlignment="1">
      <alignment vertical="center" wrapText="1"/>
    </xf>
    <xf numFmtId="0" fontId="21" fillId="0" borderId="0" xfId="0" applyFont="1" applyAlignment="1">
      <alignment vertical="center"/>
    </xf>
    <xf numFmtId="0" fontId="39" fillId="0" borderId="87" xfId="0" applyFont="1" applyBorder="1" applyAlignment="1">
      <alignment horizontal="center" vertical="center"/>
    </xf>
    <xf numFmtId="0" fontId="39" fillId="0" borderId="78" xfId="0" applyFont="1" applyBorder="1" applyAlignment="1">
      <alignment horizontal="center" vertical="center"/>
    </xf>
    <xf numFmtId="0" fontId="39" fillId="0" borderId="78" xfId="0" applyFont="1" applyBorder="1" applyAlignment="1">
      <alignment horizontal="center" vertical="center" wrapText="1"/>
    </xf>
    <xf numFmtId="0" fontId="40" fillId="0" borderId="88" xfId="0" applyFont="1" applyBorder="1" applyAlignment="1">
      <alignment vertical="center" wrapText="1"/>
    </xf>
    <xf numFmtId="0" fontId="40" fillId="0" borderId="89" xfId="0" applyFont="1" applyBorder="1" applyAlignment="1">
      <alignment horizontal="center" vertical="center" wrapText="1"/>
    </xf>
    <xf numFmtId="0" fontId="40" fillId="0" borderId="81" xfId="0" applyFont="1" applyBorder="1" applyAlignment="1">
      <alignment horizontal="justify" vertical="center" wrapText="1"/>
    </xf>
    <xf numFmtId="0" fontId="0" fillId="0" borderId="87" xfId="0" applyBorder="1"/>
    <xf numFmtId="0" fontId="43" fillId="0" borderId="0" xfId="0" applyFont="1"/>
    <xf numFmtId="166" fontId="0" fillId="15" borderId="6" xfId="0" applyNumberFormat="1" applyFill="1" applyBorder="1"/>
    <xf numFmtId="0" fontId="27" fillId="0" borderId="35" xfId="0" applyFont="1" applyBorder="1" applyAlignment="1">
      <alignment horizontal="center" vertical="center"/>
    </xf>
    <xf numFmtId="0" fontId="0" fillId="0" borderId="8" xfId="0" applyBorder="1" applyAlignment="1">
      <alignment vertical="center"/>
    </xf>
    <xf numFmtId="0" fontId="1" fillId="0" borderId="1" xfId="0" applyFont="1" applyBorder="1" applyAlignment="1">
      <alignment horizontal="center" vertical="center"/>
    </xf>
    <xf numFmtId="0" fontId="21" fillId="0" borderId="5" xfId="0" applyFont="1" applyBorder="1" applyAlignment="1">
      <alignment horizontal="center" vertical="center"/>
    </xf>
    <xf numFmtId="0" fontId="1" fillId="0" borderId="5" xfId="0" applyFont="1" applyBorder="1" applyAlignment="1">
      <alignment horizontal="center" vertical="center"/>
    </xf>
    <xf numFmtId="0" fontId="21" fillId="0" borderId="32" xfId="0" applyFont="1" applyBorder="1" applyAlignment="1">
      <alignment horizontal="center" vertical="center"/>
    </xf>
    <xf numFmtId="0" fontId="21" fillId="0" borderId="0" xfId="0" applyFont="1" applyAlignment="1">
      <alignment horizontal="center" vertical="center"/>
    </xf>
    <xf numFmtId="0" fontId="27" fillId="0" borderId="8" xfId="0" applyFont="1" applyBorder="1" applyAlignment="1">
      <alignment horizontal="center" vertical="center"/>
    </xf>
    <xf numFmtId="0" fontId="1" fillId="0" borderId="55" xfId="0" applyFont="1" applyBorder="1" applyAlignment="1">
      <alignment horizontal="center" vertical="center"/>
    </xf>
    <xf numFmtId="0" fontId="0" fillId="0" borderId="0" xfId="0" applyAlignment="1">
      <alignment vertical="center"/>
    </xf>
    <xf numFmtId="0" fontId="9" fillId="0" borderId="0" xfId="0" applyFont="1" applyAlignment="1">
      <alignment vertical="center"/>
    </xf>
    <xf numFmtId="0" fontId="27" fillId="0" borderId="16" xfId="0" applyFont="1" applyBorder="1" applyAlignment="1">
      <alignment vertical="center"/>
    </xf>
    <xf numFmtId="0" fontId="0" fillId="0" borderId="26" xfId="0" applyBorder="1" applyAlignment="1">
      <alignment vertical="center"/>
    </xf>
    <xf numFmtId="0" fontId="2" fillId="0" borderId="3" xfId="0" applyFont="1" applyBorder="1" applyAlignment="1">
      <alignment vertical="center"/>
    </xf>
    <xf numFmtId="0" fontId="30" fillId="0" borderId="6" xfId="0" applyFont="1" applyBorder="1" applyAlignment="1">
      <alignment vertical="center"/>
    </xf>
    <xf numFmtId="0" fontId="30" fillId="0" borderId="6" xfId="0" applyFont="1" applyBorder="1" applyAlignment="1">
      <alignment vertical="center" wrapText="1"/>
    </xf>
    <xf numFmtId="0" fontId="2" fillId="0" borderId="6" xfId="0" applyFont="1" applyBorder="1" applyAlignment="1">
      <alignment vertical="center"/>
    </xf>
    <xf numFmtId="0" fontId="2" fillId="0" borderId="9" xfId="0" applyFont="1" applyBorder="1" applyAlignment="1">
      <alignment vertical="center"/>
    </xf>
    <xf numFmtId="0" fontId="30" fillId="0" borderId="0" xfId="0" applyFont="1" applyAlignment="1">
      <alignment vertical="center"/>
    </xf>
    <xf numFmtId="0" fontId="27" fillId="0" borderId="2" xfId="0" applyFont="1" applyBorder="1" applyAlignment="1">
      <alignment vertical="center"/>
    </xf>
    <xf numFmtId="0" fontId="27" fillId="0" borderId="26" xfId="0" applyFont="1" applyBorder="1" applyAlignment="1">
      <alignment vertical="center"/>
    </xf>
    <xf numFmtId="0" fontId="2" fillId="0" borderId="24" xfId="0" applyFont="1" applyBorder="1" applyAlignment="1">
      <alignment vertical="center" wrapText="1"/>
    </xf>
    <xf numFmtId="0" fontId="30" fillId="0" borderId="9" xfId="0" applyFont="1" applyBorder="1" applyAlignment="1">
      <alignment vertical="center"/>
    </xf>
    <xf numFmtId="0" fontId="6" fillId="0" borderId="0" xfId="0" applyFont="1" applyAlignment="1">
      <alignment vertical="center"/>
    </xf>
    <xf numFmtId="0" fontId="2" fillId="0" borderId="17" xfId="0" applyFont="1" applyBorder="1" applyAlignment="1">
      <alignment horizontal="center" vertical="center"/>
    </xf>
    <xf numFmtId="0" fontId="2" fillId="0" borderId="38" xfId="0" applyFont="1" applyBorder="1" applyAlignment="1">
      <alignment horizontal="center" vertical="center"/>
    </xf>
    <xf numFmtId="0" fontId="0" fillId="0" borderId="28" xfId="0" applyBorder="1" applyAlignment="1">
      <alignment vertical="center"/>
    </xf>
    <xf numFmtId="0" fontId="21" fillId="0" borderId="6" xfId="0" applyFont="1" applyBorder="1" applyAlignment="1">
      <alignment horizontal="center" vertical="center"/>
    </xf>
    <xf numFmtId="0" fontId="21" fillId="0" borderId="56"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30" fillId="0" borderId="7" xfId="0" applyFont="1" applyBorder="1" applyAlignment="1">
      <alignment horizontal="center" vertical="center"/>
    </xf>
    <xf numFmtId="0" fontId="21" fillId="0" borderId="57" xfId="0" applyFont="1" applyBorder="1" applyAlignment="1">
      <alignment horizontal="center" vertical="center"/>
    </xf>
    <xf numFmtId="3" fontId="21" fillId="0" borderId="57" xfId="0" applyNumberFormat="1" applyFont="1" applyBorder="1" applyAlignment="1">
      <alignment horizontal="center" vertical="center"/>
    </xf>
    <xf numFmtId="167" fontId="21" fillId="0" borderId="6" xfId="0" applyNumberFormat="1" applyFont="1" applyBorder="1" applyAlignment="1">
      <alignment horizontal="center" vertical="center"/>
    </xf>
    <xf numFmtId="0" fontId="21" fillId="0" borderId="9" xfId="0" applyFont="1" applyBorder="1" applyAlignment="1">
      <alignment horizontal="center" vertical="center"/>
    </xf>
    <xf numFmtId="167" fontId="21" fillId="0" borderId="9" xfId="0" applyNumberFormat="1" applyFont="1" applyBorder="1" applyAlignment="1">
      <alignment horizontal="center" vertical="center"/>
    </xf>
    <xf numFmtId="0" fontId="2" fillId="0" borderId="34" xfId="0" applyFont="1" applyBorder="1" applyAlignment="1">
      <alignment horizontal="center" vertical="center"/>
    </xf>
    <xf numFmtId="0" fontId="30" fillId="0" borderId="0" xfId="0" applyFont="1" applyAlignment="1">
      <alignment horizontal="center" vertical="center"/>
    </xf>
    <xf numFmtId="167" fontId="21" fillId="0" borderId="0" xfId="0" applyNumberFormat="1" applyFont="1" applyAlignment="1">
      <alignment horizontal="center" vertical="center"/>
    </xf>
    <xf numFmtId="167" fontId="21" fillId="0" borderId="24" xfId="0" applyNumberFormat="1" applyFont="1" applyBorder="1" applyAlignment="1">
      <alignment horizontal="center" vertical="center"/>
    </xf>
    <xf numFmtId="0" fontId="30" fillId="0" borderId="64" xfId="0" applyFont="1" applyBorder="1" applyAlignment="1">
      <alignment horizontal="center" vertical="center"/>
    </xf>
    <xf numFmtId="164" fontId="21" fillId="0" borderId="6" xfId="0" applyNumberFormat="1" applyFont="1" applyBorder="1" applyAlignment="1">
      <alignment horizontal="center" vertical="center"/>
    </xf>
    <xf numFmtId="165" fontId="21" fillId="0" borderId="56" xfId="0" applyNumberFormat="1" applyFont="1" applyBorder="1" applyAlignment="1">
      <alignment horizontal="center" vertical="center"/>
    </xf>
    <xf numFmtId="0" fontId="30" fillId="0" borderId="7" xfId="0" applyFont="1" applyBorder="1" applyAlignment="1">
      <alignment horizontal="center" vertical="center" wrapText="1"/>
    </xf>
    <xf numFmtId="166" fontId="21" fillId="0" borderId="6" xfId="0" applyNumberFormat="1" applyFont="1" applyBorder="1" applyAlignment="1">
      <alignment horizontal="center" vertical="center"/>
    </xf>
    <xf numFmtId="0" fontId="30" fillId="0" borderId="56" xfId="0" applyFont="1" applyBorder="1" applyAlignment="1">
      <alignment horizontal="center" vertical="center"/>
    </xf>
    <xf numFmtId="0" fontId="30" fillId="0" borderId="34" xfId="0" applyFont="1" applyBorder="1" applyAlignment="1">
      <alignment horizontal="center" vertical="center"/>
    </xf>
    <xf numFmtId="0" fontId="9" fillId="0" borderId="70" xfId="0" applyFont="1" applyBorder="1"/>
    <xf numFmtId="0" fontId="9" fillId="0" borderId="11" xfId="0" applyFont="1" applyBorder="1"/>
    <xf numFmtId="0" fontId="9" fillId="0" borderId="23" xfId="0" applyFont="1" applyBorder="1"/>
    <xf numFmtId="0" fontId="9" fillId="0" borderId="62" xfId="0" applyFont="1" applyBorder="1"/>
    <xf numFmtId="0" fontId="9" fillId="0" borderId="29" xfId="0" applyFont="1" applyBorder="1"/>
    <xf numFmtId="0" fontId="5" fillId="0" borderId="30" xfId="0" applyFont="1" applyBorder="1"/>
    <xf numFmtId="0" fontId="5" fillId="0" borderId="31" xfId="0" applyFont="1" applyBorder="1"/>
    <xf numFmtId="0" fontId="9" fillId="0" borderId="36" xfId="0" applyFont="1" applyBorder="1"/>
    <xf numFmtId="0" fontId="5" fillId="0" borderId="36" xfId="0" applyFont="1" applyBorder="1"/>
    <xf numFmtId="0" fontId="5" fillId="0" borderId="37" xfId="0" applyFont="1" applyBorder="1"/>
    <xf numFmtId="0" fontId="9" fillId="0" borderId="0" xfId="0" applyFont="1"/>
    <xf numFmtId="0" fontId="5" fillId="0" borderId="0" xfId="0" applyFont="1"/>
    <xf numFmtId="0" fontId="5" fillId="0" borderId="43" xfId="0" applyFont="1" applyBorder="1"/>
    <xf numFmtId="0" fontId="9" fillId="0" borderId="38" xfId="0" applyFont="1" applyBorder="1"/>
    <xf numFmtId="0" fontId="5" fillId="0" borderId="38" xfId="0" applyFont="1" applyBorder="1"/>
    <xf numFmtId="0" fontId="5" fillId="0" borderId="39" xfId="0" applyFont="1" applyBorder="1"/>
    <xf numFmtId="0" fontId="9" fillId="0" borderId="58" xfId="0" applyFont="1" applyBorder="1"/>
    <xf numFmtId="0" fontId="9" fillId="0" borderId="59" xfId="0" applyFont="1" applyBorder="1"/>
    <xf numFmtId="0" fontId="9" fillId="0" borderId="49" xfId="0" applyFont="1" applyBorder="1"/>
    <xf numFmtId="0" fontId="9" fillId="0" borderId="66" xfId="0" applyFont="1" applyBorder="1"/>
    <xf numFmtId="0" fontId="9" fillId="0" borderId="23" xfId="0" applyFont="1" applyBorder="1" applyAlignment="1">
      <alignment wrapText="1"/>
    </xf>
    <xf numFmtId="0" fontId="9" fillId="0" borderId="62" xfId="0" applyFont="1" applyBorder="1" applyAlignment="1">
      <alignment wrapText="1"/>
    </xf>
    <xf numFmtId="0" fontId="9" fillId="0" borderId="53" xfId="0" applyFont="1" applyBorder="1"/>
    <xf numFmtId="0" fontId="9" fillId="0" borderId="54" xfId="0" applyFont="1" applyBorder="1"/>
    <xf numFmtId="0" fontId="9" fillId="0" borderId="37" xfId="0" applyFont="1" applyBorder="1"/>
    <xf numFmtId="0" fontId="9" fillId="0" borderId="70" xfId="0" applyFont="1" applyBorder="1" applyAlignment="1">
      <alignment wrapText="1"/>
    </xf>
    <xf numFmtId="0" fontId="9" fillId="0" borderId="11" xfId="0" applyFont="1" applyBorder="1" applyAlignment="1">
      <alignment wrapText="1"/>
    </xf>
    <xf numFmtId="0" fontId="37" fillId="0" borderId="2" xfId="0" applyFont="1" applyBorder="1"/>
    <xf numFmtId="0" fontId="31" fillId="0" borderId="2" xfId="0" applyFont="1" applyBorder="1"/>
    <xf numFmtId="0" fontId="31" fillId="0" borderId="17" xfId="0" applyFont="1" applyBorder="1"/>
    <xf numFmtId="0" fontId="20" fillId="0" borderId="24" xfId="0" applyFont="1" applyBorder="1" applyAlignment="1">
      <alignment horizontal="center"/>
    </xf>
    <xf numFmtId="0" fontId="0" fillId="0" borderId="64" xfId="0" applyBorder="1" applyAlignment="1">
      <alignment horizontal="center"/>
    </xf>
    <xf numFmtId="0" fontId="20" fillId="0" borderId="6" xfId="0" applyFont="1" applyBorder="1"/>
    <xf numFmtId="0" fontId="0" fillId="0" borderId="6" xfId="0" applyBorder="1"/>
    <xf numFmtId="0" fontId="36" fillId="0" borderId="3" xfId="0" applyFont="1" applyBorder="1"/>
    <xf numFmtId="0" fontId="28" fillId="0" borderId="3" xfId="0" applyFont="1" applyBorder="1"/>
    <xf numFmtId="0" fontId="28" fillId="0" borderId="4" xfId="0" applyFont="1" applyBorder="1"/>
    <xf numFmtId="0" fontId="20" fillId="0" borderId="26" xfId="0" applyFont="1" applyBorder="1"/>
    <xf numFmtId="0" fontId="20" fillId="0" borderId="33" xfId="0" applyFont="1" applyBorder="1"/>
    <xf numFmtId="0" fontId="20" fillId="0" borderId="9" xfId="0" applyFont="1" applyBorder="1"/>
    <xf numFmtId="0" fontId="36" fillId="0" borderId="2" xfId="0" applyFont="1" applyBorder="1" applyAlignment="1">
      <alignment wrapText="1"/>
    </xf>
    <xf numFmtId="0" fontId="28" fillId="0" borderId="2" xfId="0" applyFont="1" applyBorder="1" applyAlignment="1">
      <alignment wrapText="1"/>
    </xf>
    <xf numFmtId="0" fontId="28" fillId="0" borderId="17" xfId="0" applyFont="1" applyBorder="1" applyAlignment="1">
      <alignment wrapText="1"/>
    </xf>
    <xf numFmtId="0" fontId="0" fillId="0" borderId="9" xfId="0" applyBorder="1"/>
    <xf numFmtId="0" fontId="20" fillId="0" borderId="9" xfId="0" applyFont="1" applyBorder="1" applyAlignment="1">
      <alignment horizontal="center"/>
    </xf>
    <xf numFmtId="0" fontId="0" fillId="0" borderId="34" xfId="0" applyBorder="1" applyAlignment="1">
      <alignment horizontal="center"/>
    </xf>
    <xf numFmtId="0" fontId="20" fillId="0" borderId="6" xfId="0" applyFont="1" applyBorder="1" applyAlignment="1">
      <alignment wrapText="1"/>
    </xf>
    <xf numFmtId="0" fontId="0" fillId="0" borderId="6" xfId="0" applyBorder="1" applyAlignment="1">
      <alignment wrapText="1"/>
    </xf>
    <xf numFmtId="0" fontId="0" fillId="0" borderId="7" xfId="0" applyBorder="1" applyAlignment="1">
      <alignment wrapText="1"/>
    </xf>
    <xf numFmtId="0" fontId="20" fillId="0" borderId="3" xfId="0" applyFont="1" applyBorder="1"/>
    <xf numFmtId="0" fontId="0" fillId="0" borderId="3" xfId="0" applyBorder="1"/>
    <xf numFmtId="0" fontId="0" fillId="0" borderId="4" xfId="0" applyBorder="1"/>
    <xf numFmtId="0" fontId="0" fillId="0" borderId="34" xfId="0" applyBorder="1"/>
    <xf numFmtId="0" fontId="0" fillId="0" borderId="7" xfId="0" applyBorder="1"/>
    <xf numFmtId="0" fontId="20" fillId="0" borderId="6" xfId="0" applyFont="1" applyBorder="1" applyAlignment="1">
      <alignment horizontal="left" vertical="center" wrapText="1"/>
    </xf>
    <xf numFmtId="0" fontId="20" fillId="0" borderId="9" xfId="0" applyFont="1" applyBorder="1" applyAlignment="1">
      <alignment horizontal="left" vertical="center" wrapText="1"/>
    </xf>
    <xf numFmtId="0" fontId="0" fillId="0" borderId="9" xfId="0" applyBorder="1" applyAlignment="1">
      <alignment wrapText="1"/>
    </xf>
    <xf numFmtId="0" fontId="0" fillId="0" borderId="34" xfId="0" applyBorder="1" applyAlignment="1">
      <alignment wrapText="1"/>
    </xf>
    <xf numFmtId="0" fontId="20" fillId="0" borderId="30" xfId="0" applyFont="1" applyBorder="1" applyAlignment="1">
      <alignment wrapText="1"/>
    </xf>
    <xf numFmtId="0" fontId="0" fillId="0" borderId="30" xfId="0" applyBorder="1" applyAlignment="1">
      <alignment wrapText="1"/>
    </xf>
    <xf numFmtId="0" fontId="0" fillId="0" borderId="31" xfId="0" applyBorder="1" applyAlignment="1">
      <alignment wrapText="1"/>
    </xf>
    <xf numFmtId="0" fontId="20" fillId="0" borderId="24" xfId="0" applyFont="1" applyBorder="1" applyAlignment="1">
      <alignment wrapText="1"/>
    </xf>
    <xf numFmtId="0" fontId="0" fillId="0" borderId="24" xfId="0" applyBorder="1" applyAlignment="1">
      <alignment wrapText="1"/>
    </xf>
    <xf numFmtId="0" fontId="0" fillId="0" borderId="64" xfId="0" applyBorder="1" applyAlignment="1">
      <alignment wrapText="1"/>
    </xf>
    <xf numFmtId="0" fontId="20" fillId="0" borderId="14" xfId="0" applyFont="1" applyBorder="1"/>
    <xf numFmtId="0" fontId="20" fillId="0" borderId="15" xfId="0" applyFont="1" applyBorder="1"/>
    <xf numFmtId="0" fontId="20" fillId="0" borderId="36" xfId="0" applyFont="1" applyBorder="1"/>
    <xf numFmtId="0" fontId="20" fillId="0" borderId="16" xfId="0" applyFont="1" applyBorder="1"/>
    <xf numFmtId="0" fontId="20" fillId="0" borderId="27" xfId="0" applyFont="1" applyBorder="1"/>
    <xf numFmtId="0" fontId="36" fillId="0" borderId="24" xfId="0" applyFont="1" applyBorder="1"/>
    <xf numFmtId="0" fontId="28" fillId="0" borderId="24" xfId="0" applyFont="1" applyBorder="1"/>
    <xf numFmtId="0" fontId="28" fillId="0" borderId="64" xfId="0" applyFont="1" applyBorder="1"/>
    <xf numFmtId="0" fontId="20" fillId="0" borderId="3" xfId="0" applyFont="1" applyBorder="1" applyAlignment="1">
      <alignment wrapText="1"/>
    </xf>
    <xf numFmtId="0" fontId="0" fillId="0" borderId="3" xfId="0" applyBorder="1" applyAlignment="1">
      <alignment wrapText="1"/>
    </xf>
    <xf numFmtId="0" fontId="0" fillId="0" borderId="4" xfId="0" applyBorder="1" applyAlignment="1">
      <alignment wrapText="1"/>
    </xf>
    <xf numFmtId="0" fontId="20" fillId="0" borderId="6" xfId="0" applyFont="1" applyBorder="1" applyAlignment="1">
      <alignment horizontal="center"/>
    </xf>
    <xf numFmtId="0" fontId="0" fillId="0" borderId="7" xfId="0" applyBorder="1" applyAlignment="1">
      <alignment horizontal="center"/>
    </xf>
    <xf numFmtId="0" fontId="20" fillId="0" borderId="24" xfId="0" applyFont="1" applyBorder="1"/>
    <xf numFmtId="0" fontId="0" fillId="0" borderId="24" xfId="0" applyBorder="1"/>
    <xf numFmtId="0" fontId="20" fillId="0" borderId="9" xfId="0" applyFont="1" applyBorder="1" applyAlignment="1">
      <alignment horizontal="center" wrapText="1"/>
    </xf>
    <xf numFmtId="0" fontId="0" fillId="0" borderId="34" xfId="0" applyBorder="1" applyAlignment="1">
      <alignment horizontal="center" wrapText="1"/>
    </xf>
    <xf numFmtId="0" fontId="20" fillId="0" borderId="9" xfId="0" applyFont="1" applyBorder="1" applyAlignment="1">
      <alignment horizontal="left" vertical="center"/>
    </xf>
    <xf numFmtId="0" fontId="37" fillId="0" borderId="2" xfId="0" applyFont="1" applyBorder="1" applyAlignment="1">
      <alignment wrapText="1"/>
    </xf>
    <xf numFmtId="0" fontId="31" fillId="0" borderId="2" xfId="0" applyFont="1" applyBorder="1" applyAlignment="1">
      <alignment wrapText="1"/>
    </xf>
    <xf numFmtId="0" fontId="31" fillId="0" borderId="17" xfId="0" applyFont="1" applyBorder="1" applyAlignment="1">
      <alignment wrapText="1"/>
    </xf>
    <xf numFmtId="0" fontId="20" fillId="0" borderId="3" xfId="0" applyFont="1" applyBorder="1" applyAlignment="1">
      <alignment horizontal="left" vertical="center" wrapText="1"/>
    </xf>
    <xf numFmtId="0" fontId="37" fillId="0" borderId="30" xfId="0" applyFont="1" applyBorder="1"/>
    <xf numFmtId="0" fontId="31" fillId="0" borderId="30" xfId="0" applyFont="1" applyBorder="1"/>
    <xf numFmtId="0" fontId="31" fillId="0" borderId="31" xfId="0" applyFont="1" applyBorder="1"/>
    <xf numFmtId="0" fontId="20" fillId="0" borderId="2" xfId="0" applyFont="1" applyBorder="1" applyAlignment="1">
      <alignment wrapText="1"/>
    </xf>
    <xf numFmtId="0" fontId="0" fillId="0" borderId="2" xfId="0" applyBorder="1" applyAlignment="1">
      <alignment wrapText="1"/>
    </xf>
    <xf numFmtId="0" fontId="0" fillId="0" borderId="17" xfId="0" applyBorder="1" applyAlignment="1">
      <alignment wrapText="1"/>
    </xf>
    <xf numFmtId="0" fontId="20" fillId="0" borderId="33" xfId="0" applyFont="1" applyBorder="1" applyAlignment="1">
      <alignment vertical="center" wrapText="1"/>
    </xf>
    <xf numFmtId="0" fontId="36" fillId="0" borderId="36" xfId="0" applyFont="1" applyBorder="1"/>
    <xf numFmtId="0" fontId="28" fillId="0" borderId="36" xfId="0" applyFont="1" applyBorder="1"/>
    <xf numFmtId="0" fontId="28" fillId="0" borderId="37" xfId="0" applyFont="1" applyBorder="1"/>
    <xf numFmtId="0" fontId="36" fillId="0" borderId="57" xfId="0" applyFont="1" applyBorder="1"/>
    <xf numFmtId="0" fontId="28" fillId="0" borderId="6" xfId="0" applyFont="1" applyBorder="1"/>
    <xf numFmtId="0" fontId="28" fillId="0" borderId="7" xfId="0" applyFont="1" applyBorder="1"/>
    <xf numFmtId="0" fontId="20" fillId="0" borderId="57" xfId="0" applyFont="1" applyBorder="1"/>
    <xf numFmtId="0" fontId="20" fillId="0" borderId="50" xfId="0" applyFont="1" applyBorder="1" applyAlignment="1">
      <alignment wrapText="1"/>
    </xf>
    <xf numFmtId="0" fontId="37" fillId="0" borderId="29" xfId="0" applyFont="1" applyBorder="1"/>
    <xf numFmtId="0" fontId="20" fillId="0" borderId="56" xfId="0" applyFont="1" applyBorder="1"/>
    <xf numFmtId="0" fontId="20" fillId="0" borderId="23" xfId="0" applyFont="1" applyBorder="1"/>
    <xf numFmtId="0" fontId="20" fillId="0" borderId="62" xfId="0" applyFont="1" applyBorder="1"/>
    <xf numFmtId="0" fontId="20" fillId="0" borderId="6" xfId="0" applyFont="1" applyBorder="1" applyAlignment="1">
      <alignment horizontal="left" vertical="center"/>
    </xf>
    <xf numFmtId="0" fontId="32" fillId="0" borderId="3" xfId="0" applyFont="1" applyBorder="1" applyAlignment="1">
      <alignment wrapText="1"/>
    </xf>
    <xf numFmtId="0" fontId="32" fillId="0" borderId="4" xfId="0" applyFont="1" applyBorder="1" applyAlignment="1">
      <alignment wrapText="1"/>
    </xf>
    <xf numFmtId="0" fontId="32" fillId="0" borderId="6" xfId="0" applyFont="1" applyBorder="1" applyAlignment="1">
      <alignment wrapText="1"/>
    </xf>
    <xf numFmtId="0" fontId="32" fillId="0" borderId="7" xfId="0" applyFont="1" applyBorder="1" applyAlignment="1">
      <alignment wrapText="1"/>
    </xf>
    <xf numFmtId="0" fontId="32" fillId="0" borderId="9" xfId="0" applyFont="1" applyBorder="1" applyAlignment="1">
      <alignment wrapText="1"/>
    </xf>
    <xf numFmtId="0" fontId="32" fillId="0" borderId="34" xfId="0" applyFont="1" applyBorder="1" applyAlignment="1">
      <alignment wrapText="1"/>
    </xf>
    <xf numFmtId="0" fontId="20" fillId="0" borderId="3" xfId="0" applyFont="1" applyBorder="1" applyAlignment="1">
      <alignment horizontal="left" vertical="center"/>
    </xf>
    <xf numFmtId="0" fontId="32" fillId="0" borderId="3" xfId="0" applyFont="1" applyBorder="1"/>
    <xf numFmtId="0" fontId="32" fillId="0" borderId="4" xfId="0" applyFont="1" applyBorder="1"/>
    <xf numFmtId="0" fontId="9" fillId="0" borderId="0" xfId="0" applyFont="1" applyAlignment="1">
      <alignment wrapText="1"/>
    </xf>
    <xf numFmtId="0" fontId="0" fillId="0" borderId="0" xfId="0" applyAlignment="1">
      <alignment wrapText="1"/>
    </xf>
    <xf numFmtId="14" fontId="5" fillId="0" borderId="0" xfId="0" applyNumberFormat="1" applyFont="1" applyAlignment="1">
      <alignment horizontal="center"/>
    </xf>
    <xf numFmtId="0" fontId="0" fillId="0" borderId="0" xfId="0" applyAlignment="1">
      <alignment horizontal="center"/>
    </xf>
    <xf numFmtId="0" fontId="0" fillId="0" borderId="0" xfId="0"/>
    <xf numFmtId="0" fontId="7" fillId="0" borderId="0" xfId="0" applyFont="1" applyAlignment="1">
      <alignment horizontal="center"/>
    </xf>
    <xf numFmtId="0" fontId="7" fillId="0" borderId="0" xfId="0" applyFont="1"/>
    <xf numFmtId="0" fontId="11" fillId="0" borderId="0" xfId="0" applyFont="1" applyAlignment="1">
      <alignment horizontal="center"/>
    </xf>
    <xf numFmtId="0" fontId="10" fillId="0" borderId="0" xfId="0" applyFont="1" applyAlignment="1">
      <alignment horizontal="center"/>
    </xf>
    <xf numFmtId="0" fontId="21" fillId="0" borderId="68" xfId="0" applyFont="1" applyBorder="1" applyAlignment="1">
      <alignment wrapText="1"/>
    </xf>
    <xf numFmtId="0" fontId="21" fillId="0" borderId="53" xfId="0" applyFont="1" applyBorder="1" applyAlignment="1">
      <alignment wrapText="1"/>
    </xf>
    <xf numFmtId="0" fontId="21" fillId="0" borderId="54" xfId="0" applyFont="1" applyBorder="1" applyAlignment="1">
      <alignment wrapText="1"/>
    </xf>
    <xf numFmtId="0" fontId="23" fillId="0" borderId="52" xfId="0" applyFont="1" applyBorder="1"/>
    <xf numFmtId="0" fontId="23" fillId="0" borderId="53" xfId="0" applyFont="1" applyBorder="1"/>
    <xf numFmtId="0" fontId="23" fillId="0" borderId="54" xfId="0" applyFont="1" applyBorder="1"/>
    <xf numFmtId="0" fontId="1" fillId="0" borderId="58" xfId="0" applyFont="1" applyBorder="1"/>
    <xf numFmtId="0" fontId="1" fillId="0" borderId="14" xfId="0" applyFont="1" applyBorder="1"/>
    <xf numFmtId="0" fontId="1" fillId="0" borderId="13" xfId="0" applyFont="1" applyBorder="1"/>
    <xf numFmtId="0" fontId="1" fillId="0" borderId="0" xfId="0" applyFont="1"/>
    <xf numFmtId="0" fontId="1" fillId="0" borderId="47" xfId="0" applyFont="1" applyBorder="1"/>
    <xf numFmtId="0" fontId="14" fillId="0" borderId="13" xfId="0" applyFont="1" applyBorder="1"/>
    <xf numFmtId="0" fontId="14" fillId="0" borderId="58" xfId="0" applyFont="1" applyBorder="1"/>
    <xf numFmtId="0" fontId="14" fillId="0" borderId="59" xfId="0" applyFont="1" applyBorder="1"/>
    <xf numFmtId="0" fontId="14" fillId="0" borderId="15" xfId="0" applyFont="1" applyBorder="1"/>
    <xf numFmtId="0" fontId="14" fillId="0" borderId="36" xfId="0" applyFont="1" applyBorder="1"/>
    <xf numFmtId="0" fontId="14" fillId="0" borderId="37" xfId="0" applyFont="1" applyBorder="1"/>
    <xf numFmtId="0" fontId="1" fillId="0" borderId="56" xfId="0" applyFont="1" applyBorder="1"/>
    <xf numFmtId="0" fontId="1" fillId="0" borderId="57" xfId="0" applyFont="1" applyBorder="1"/>
    <xf numFmtId="0" fontId="14" fillId="0" borderId="52" xfId="0" applyFont="1" applyBorder="1"/>
    <xf numFmtId="0" fontId="14" fillId="0" borderId="53" xfId="0" applyFont="1" applyBorder="1"/>
    <xf numFmtId="0" fontId="14" fillId="0" borderId="54" xfId="0" applyFont="1" applyBorder="1"/>
    <xf numFmtId="164" fontId="1" fillId="0" borderId="10" xfId="0" applyNumberFormat="1" applyFont="1" applyBorder="1" applyAlignment="1">
      <alignment horizontal="center"/>
    </xf>
    <xf numFmtId="164" fontId="1" fillId="0" borderId="11" xfId="0" applyNumberFormat="1" applyFont="1" applyBorder="1" applyAlignment="1">
      <alignment horizontal="center"/>
    </xf>
    <xf numFmtId="164" fontId="1" fillId="0" borderId="48" xfId="0" applyNumberFormat="1" applyFont="1" applyBorder="1" applyAlignment="1">
      <alignment horizontal="center"/>
    </xf>
    <xf numFmtId="164" fontId="1" fillId="0" borderId="66" xfId="0" applyNumberFormat="1" applyFont="1" applyBorder="1" applyAlignment="1">
      <alignment horizontal="center"/>
    </xf>
    <xf numFmtId="164" fontId="1" fillId="0" borderId="56" xfId="0" applyNumberFormat="1" applyFont="1" applyBorder="1" applyAlignment="1">
      <alignment horizontal="center"/>
    </xf>
    <xf numFmtId="164" fontId="1" fillId="0" borderId="62" xfId="0" applyNumberFormat="1" applyFont="1" applyBorder="1" applyAlignment="1">
      <alignment horizontal="center"/>
    </xf>
    <xf numFmtId="167" fontId="1" fillId="0" borderId="56" xfId="0" applyNumberFormat="1" applyFont="1" applyBorder="1" applyAlignment="1">
      <alignment horizontal="center"/>
    </xf>
    <xf numFmtId="167" fontId="1" fillId="0" borderId="62" xfId="0" applyNumberFormat="1" applyFont="1" applyBorder="1" applyAlignment="1">
      <alignment horizontal="center"/>
    </xf>
    <xf numFmtId="167" fontId="1" fillId="0" borderId="10" xfId="0" applyNumberFormat="1" applyFont="1" applyBorder="1" applyAlignment="1">
      <alignment horizontal="center"/>
    </xf>
    <xf numFmtId="167" fontId="1" fillId="0" borderId="11" xfId="0" applyNumberFormat="1" applyFont="1" applyBorder="1" applyAlignment="1">
      <alignment horizontal="center"/>
    </xf>
    <xf numFmtId="0" fontId="21" fillId="0" borderId="52" xfId="0" applyFont="1" applyBorder="1" applyAlignment="1">
      <alignment horizontal="center"/>
    </xf>
    <xf numFmtId="0" fontId="21" fillId="0" borderId="69" xfId="0" applyFont="1" applyBorder="1" applyAlignment="1">
      <alignment horizontal="center"/>
    </xf>
    <xf numFmtId="4" fontId="13" fillId="0" borderId="52" xfId="0" applyNumberFormat="1" applyFont="1" applyBorder="1" applyAlignment="1">
      <alignment horizontal="center"/>
    </xf>
    <xf numFmtId="4" fontId="13" fillId="0" borderId="54" xfId="0" applyNumberFormat="1" applyFont="1" applyBorder="1" applyAlignment="1">
      <alignment horizontal="center"/>
    </xf>
    <xf numFmtId="0" fontId="0" fillId="0" borderId="58" xfId="0" applyBorder="1"/>
    <xf numFmtId="0" fontId="0" fillId="0" borderId="59" xfId="0" applyBorder="1"/>
    <xf numFmtId="0" fontId="0" fillId="0" borderId="57" xfId="0" applyBorder="1"/>
    <xf numFmtId="0" fontId="1" fillId="0" borderId="49" xfId="0" applyFont="1" applyBorder="1"/>
    <xf numFmtId="0" fontId="1" fillId="0" borderId="51" xfId="0" applyFont="1" applyBorder="1" applyAlignment="1">
      <alignment wrapText="1"/>
    </xf>
    <xf numFmtId="0" fontId="1" fillId="0" borderId="38" xfId="0" applyFont="1" applyBorder="1" applyAlignment="1">
      <alignment wrapText="1"/>
    </xf>
    <xf numFmtId="0" fontId="1" fillId="0" borderId="39" xfId="0" applyFont="1" applyBorder="1" applyAlignment="1">
      <alignment wrapText="1"/>
    </xf>
    <xf numFmtId="0" fontId="1" fillId="0" borderId="51" xfId="0" applyFont="1" applyBorder="1"/>
    <xf numFmtId="0" fontId="6" fillId="0" borderId="38" xfId="0" applyFont="1" applyBorder="1"/>
    <xf numFmtId="0" fontId="6" fillId="0" borderId="39" xfId="0" applyFont="1" applyBorder="1"/>
    <xf numFmtId="0" fontId="6" fillId="0" borderId="0" xfId="0" applyFont="1"/>
    <xf numFmtId="0" fontId="6" fillId="0" borderId="43" xfId="0" applyFont="1" applyBorder="1"/>
    <xf numFmtId="0" fontId="1" fillId="0" borderId="1" xfId="0" applyFont="1" applyBorder="1" applyAlignment="1">
      <alignment horizontal="center"/>
    </xf>
    <xf numFmtId="0" fontId="0" fillId="0" borderId="3" xfId="0" applyBorder="1" applyAlignment="1">
      <alignment horizontal="center"/>
    </xf>
    <xf numFmtId="0" fontId="1" fillId="0" borderId="32" xfId="0" applyFont="1" applyBorder="1" applyAlignment="1">
      <alignment horizontal="center"/>
    </xf>
    <xf numFmtId="0" fontId="1" fillId="0" borderId="9" xfId="0" applyFont="1" applyBorder="1" applyAlignment="1">
      <alignment horizontal="center"/>
    </xf>
    <xf numFmtId="0" fontId="15" fillId="0" borderId="53" xfId="0" applyFont="1" applyBorder="1"/>
    <xf numFmtId="0" fontId="15" fillId="0" borderId="54" xfId="0" applyFont="1" applyBorder="1"/>
    <xf numFmtId="0" fontId="1" fillId="0" borderId="13" xfId="0" applyFont="1" applyBorder="1" applyAlignment="1">
      <alignment wrapText="1"/>
    </xf>
    <xf numFmtId="0" fontId="1" fillId="0" borderId="58" xfId="0" applyFont="1" applyBorder="1" applyAlignment="1">
      <alignment wrapText="1"/>
    </xf>
    <xf numFmtId="0" fontId="1" fillId="0" borderId="59" xfId="0" applyFont="1" applyBorder="1" applyAlignment="1">
      <alignment wrapText="1"/>
    </xf>
    <xf numFmtId="0" fontId="1" fillId="0" borderId="56" xfId="0" applyFont="1" applyBorder="1" applyAlignment="1">
      <alignment wrapText="1"/>
    </xf>
    <xf numFmtId="0" fontId="1" fillId="0" borderId="23" xfId="0" applyFont="1" applyBorder="1" applyAlignment="1">
      <alignment wrapText="1"/>
    </xf>
    <xf numFmtId="0" fontId="1" fillId="0" borderId="62" xfId="0" applyFont="1" applyBorder="1" applyAlignment="1">
      <alignment wrapText="1"/>
    </xf>
    <xf numFmtId="0" fontId="1" fillId="0" borderId="44" xfId="0" applyFont="1" applyBorder="1"/>
    <xf numFmtId="0" fontId="6" fillId="0" borderId="45" xfId="0" applyFont="1" applyBorder="1"/>
    <xf numFmtId="0" fontId="6" fillId="0" borderId="67" xfId="0" applyFont="1" applyBorder="1"/>
    <xf numFmtId="0" fontId="6" fillId="0" borderId="36" xfId="0" applyFont="1" applyBorder="1"/>
    <xf numFmtId="0" fontId="6" fillId="0" borderId="37" xfId="0" applyFont="1" applyBorder="1"/>
    <xf numFmtId="0" fontId="1" fillId="0" borderId="48" xfId="0" applyFont="1" applyBorder="1"/>
    <xf numFmtId="0" fontId="6" fillId="0" borderId="49" xfId="0" applyFont="1" applyBorder="1"/>
    <xf numFmtId="0" fontId="6" fillId="0" borderId="66" xfId="0" applyFont="1" applyBorder="1"/>
    <xf numFmtId="0" fontId="1" fillId="0" borderId="3" xfId="0" applyFont="1" applyBorder="1"/>
    <xf numFmtId="0" fontId="15" fillId="0" borderId="58" xfId="0" applyFont="1" applyBorder="1"/>
    <xf numFmtId="0" fontId="15" fillId="0" borderId="59" xfId="0" applyFont="1" applyBorder="1"/>
    <xf numFmtId="0" fontId="1" fillId="0" borderId="6" xfId="0" applyFont="1" applyBorder="1"/>
    <xf numFmtId="0" fontId="1" fillId="0" borderId="53" xfId="0" applyFont="1" applyBorder="1"/>
    <xf numFmtId="0" fontId="1" fillId="0" borderId="54" xfId="0" applyFont="1" applyBorder="1"/>
    <xf numFmtId="0" fontId="14" fillId="0" borderId="45" xfId="0" applyFont="1" applyBorder="1"/>
    <xf numFmtId="0" fontId="0" fillId="0" borderId="45" xfId="0" applyBorder="1"/>
    <xf numFmtId="0" fontId="0" fillId="0" borderId="67" xfId="0" applyBorder="1"/>
    <xf numFmtId="0" fontId="1" fillId="0" borderId="9" xfId="0" applyFont="1" applyBorder="1"/>
    <xf numFmtId="0" fontId="0" fillId="0" borderId="14" xfId="0" applyBorder="1"/>
    <xf numFmtId="0" fontId="0" fillId="0" borderId="36" xfId="0" applyBorder="1"/>
    <xf numFmtId="0" fontId="0" fillId="0" borderId="37" xfId="0" applyBorder="1"/>
    <xf numFmtId="164" fontId="13" fillId="0" borderId="56" xfId="0" applyNumberFormat="1" applyFont="1" applyBorder="1" applyAlignment="1">
      <alignment horizontal="center"/>
    </xf>
    <xf numFmtId="164" fontId="13" fillId="0" borderId="62" xfId="0" applyNumberFormat="1" applyFont="1" applyBorder="1" applyAlignment="1">
      <alignment horizontal="center"/>
    </xf>
    <xf numFmtId="165" fontId="1" fillId="0" borderId="10" xfId="0" applyNumberFormat="1" applyFont="1" applyBorder="1" applyAlignment="1">
      <alignment horizontal="center"/>
    </xf>
    <xf numFmtId="165" fontId="1" fillId="0" borderId="11" xfId="0" applyNumberFormat="1" applyFont="1" applyBorder="1" applyAlignment="1">
      <alignment horizontal="center"/>
    </xf>
    <xf numFmtId="3" fontId="13" fillId="0" borderId="13" xfId="0" applyNumberFormat="1" applyFont="1" applyBorder="1" applyAlignment="1">
      <alignment horizontal="center"/>
    </xf>
    <xf numFmtId="3" fontId="13" fillId="0" borderId="59" xfId="0" applyNumberFormat="1" applyFont="1" applyBorder="1" applyAlignment="1">
      <alignment horizontal="center"/>
    </xf>
    <xf numFmtId="164" fontId="13" fillId="0" borderId="10" xfId="0" applyNumberFormat="1" applyFont="1" applyBorder="1" applyAlignment="1">
      <alignment horizontal="center"/>
    </xf>
    <xf numFmtId="164" fontId="13" fillId="0" borderId="11" xfId="0" applyNumberFormat="1" applyFont="1" applyBorder="1" applyAlignment="1">
      <alignment horizontal="center"/>
    </xf>
    <xf numFmtId="167" fontId="13" fillId="0" borderId="13" xfId="0" applyNumberFormat="1" applyFont="1" applyBorder="1" applyAlignment="1">
      <alignment horizontal="center"/>
    </xf>
    <xf numFmtId="167" fontId="13" fillId="0" borderId="59" xfId="0" applyNumberFormat="1" applyFont="1" applyBorder="1" applyAlignment="1">
      <alignment horizontal="center"/>
    </xf>
    <xf numFmtId="0" fontId="21" fillId="4" borderId="14" xfId="0" applyFont="1" applyFill="1" applyBorder="1" applyAlignment="1">
      <alignment horizontal="center"/>
    </xf>
    <xf numFmtId="0" fontId="21" fillId="4" borderId="3" xfId="0" applyFont="1" applyFill="1" applyBorder="1" applyAlignment="1">
      <alignment horizontal="center"/>
    </xf>
    <xf numFmtId="0" fontId="21" fillId="4" borderId="4" xfId="0" applyFont="1" applyFill="1" applyBorder="1"/>
    <xf numFmtId="0" fontId="21" fillId="4" borderId="20" xfId="0" applyFont="1" applyFill="1" applyBorder="1" applyAlignment="1">
      <alignment horizontal="center"/>
    </xf>
    <xf numFmtId="0" fontId="21" fillId="4" borderId="43" xfId="0" applyFont="1" applyFill="1" applyBorder="1"/>
    <xf numFmtId="3" fontId="21" fillId="0" borderId="13" xfId="0" applyNumberFormat="1" applyFont="1" applyBorder="1" applyAlignment="1">
      <alignment horizontal="center"/>
    </xf>
    <xf numFmtId="3" fontId="21" fillId="0" borderId="14" xfId="0" applyNumberFormat="1" applyFont="1" applyBorder="1" applyAlignment="1">
      <alignment horizontal="center"/>
    </xf>
    <xf numFmtId="3" fontId="21" fillId="0" borderId="51" xfId="0" applyNumberFormat="1" applyFont="1" applyBorder="1" applyAlignment="1">
      <alignment horizontal="center"/>
    </xf>
    <xf numFmtId="3" fontId="21" fillId="0" borderId="27" xfId="0" applyNumberFormat="1" applyFont="1" applyBorder="1" applyAlignment="1">
      <alignment horizontal="center"/>
    </xf>
    <xf numFmtId="0" fontId="1" fillId="4" borderId="58" xfId="0" applyFont="1" applyFill="1" applyBorder="1"/>
    <xf numFmtId="0" fontId="21" fillId="4" borderId="58" xfId="0" applyFont="1" applyFill="1" applyBorder="1"/>
    <xf numFmtId="0" fontId="21" fillId="4" borderId="14" xfId="0" applyFont="1" applyFill="1" applyBorder="1"/>
    <xf numFmtId="0" fontId="21" fillId="0" borderId="13" xfId="0" applyFont="1" applyBorder="1"/>
    <xf numFmtId="0" fontId="21" fillId="0" borderId="58" xfId="0" applyFont="1" applyBorder="1"/>
    <xf numFmtId="0" fontId="21" fillId="0" borderId="59" xfId="0" applyFont="1" applyBorder="1"/>
    <xf numFmtId="0" fontId="1" fillId="4" borderId="33" xfId="0" applyFont="1" applyFill="1" applyBorder="1"/>
    <xf numFmtId="0" fontId="21" fillId="4" borderId="9" xfId="0" applyFont="1" applyFill="1" applyBorder="1"/>
    <xf numFmtId="0" fontId="1" fillId="4" borderId="14" xfId="0" applyFont="1" applyFill="1" applyBorder="1" applyAlignment="1">
      <alignment horizontal="center"/>
    </xf>
    <xf numFmtId="0" fontId="1" fillId="0" borderId="36" xfId="0" applyFont="1" applyBorder="1" applyAlignment="1">
      <alignment horizontal="center"/>
    </xf>
    <xf numFmtId="0" fontId="21" fillId="0" borderId="36" xfId="0" applyFont="1" applyBorder="1" applyAlignment="1">
      <alignment horizontal="center"/>
    </xf>
    <xf numFmtId="0" fontId="21" fillId="0" borderId="37" xfId="0" applyFont="1" applyBorder="1" applyAlignment="1">
      <alignment horizontal="center"/>
    </xf>
    <xf numFmtId="0" fontId="0" fillId="0" borderId="13" xfId="0" applyBorder="1"/>
    <xf numFmtId="0" fontId="1" fillId="4" borderId="5" xfId="0" applyFont="1" applyFill="1" applyBorder="1"/>
    <xf numFmtId="0" fontId="21" fillId="4" borderId="6" xfId="0" applyFont="1" applyFill="1" applyBorder="1"/>
    <xf numFmtId="0" fontId="1" fillId="4" borderId="32" xfId="0" applyFont="1" applyFill="1" applyBorder="1"/>
    <xf numFmtId="0" fontId="1" fillId="4" borderId="60" xfId="0" applyFont="1" applyFill="1" applyBorder="1"/>
    <xf numFmtId="0" fontId="21" fillId="0" borderId="14" xfId="0" applyFont="1" applyBorder="1"/>
    <xf numFmtId="0" fontId="30" fillId="0" borderId="13" xfId="0" applyFont="1" applyBorder="1" applyAlignment="1">
      <alignment horizontal="center" vertical="center"/>
    </xf>
    <xf numFmtId="0" fontId="0" fillId="0" borderId="14" xfId="0" applyBorder="1" applyAlignment="1">
      <alignment horizontal="center" vertical="center"/>
    </xf>
    <xf numFmtId="0" fontId="39" fillId="0" borderId="40" xfId="0" applyFont="1" applyBorder="1" applyAlignment="1">
      <alignment horizontal="center" vertical="center"/>
    </xf>
    <xf numFmtId="0" fontId="39" fillId="0" borderId="41" xfId="0" applyFont="1" applyBorder="1" applyAlignment="1">
      <alignment horizontal="center" vertical="center"/>
    </xf>
    <xf numFmtId="0" fontId="39" fillId="0" borderId="74" xfId="0" applyFont="1" applyBorder="1" applyAlignment="1">
      <alignment horizontal="center" vertical="center"/>
    </xf>
    <xf numFmtId="0" fontId="39" fillId="0" borderId="76" xfId="0" applyFont="1" applyBorder="1" applyAlignment="1">
      <alignment horizontal="center" vertical="center"/>
    </xf>
    <xf numFmtId="0" fontId="34" fillId="0" borderId="40" xfId="0" applyFont="1" applyBorder="1" applyAlignment="1">
      <alignment horizontal="center" vertical="center"/>
    </xf>
    <xf numFmtId="0" fontId="34" fillId="0" borderId="71" xfId="0" applyFont="1" applyBorder="1" applyAlignment="1">
      <alignment horizontal="center" vertical="center"/>
    </xf>
    <xf numFmtId="0" fontId="34" fillId="14" borderId="35" xfId="0" applyFont="1" applyFill="1" applyBorder="1" applyAlignment="1">
      <alignment horizontal="justify" vertical="center" wrapText="1"/>
    </xf>
    <xf numFmtId="0" fontId="34" fillId="14" borderId="75" xfId="0" applyFont="1" applyFill="1" applyBorder="1" applyAlignment="1">
      <alignment horizontal="justify" vertical="center" wrapText="1"/>
    </xf>
    <xf numFmtId="0" fontId="34" fillId="0" borderId="35" xfId="0" applyFont="1" applyBorder="1" applyAlignment="1">
      <alignment horizontal="center" vertical="center"/>
    </xf>
    <xf numFmtId="0" fontId="34" fillId="0" borderId="41" xfId="0" applyFont="1" applyBorder="1" applyAlignment="1">
      <alignment horizontal="center" vertical="center"/>
    </xf>
    <xf numFmtId="0" fontId="34" fillId="14" borderId="8" xfId="0" applyFont="1" applyFill="1" applyBorder="1" applyAlignment="1">
      <alignment horizontal="justify" vertical="center" wrapText="1"/>
    </xf>
    <xf numFmtId="0" fontId="34" fillId="14" borderId="81" xfId="0" applyFont="1" applyFill="1" applyBorder="1" applyAlignment="1">
      <alignment horizontal="justify" vertical="center" wrapText="1"/>
    </xf>
    <xf numFmtId="0" fontId="34" fillId="14" borderId="68" xfId="0" applyFont="1" applyFill="1" applyBorder="1" applyAlignment="1">
      <alignment horizontal="justify" vertical="center" wrapText="1"/>
    </xf>
    <xf numFmtId="0" fontId="34" fillId="14" borderId="78" xfId="0" applyFont="1" applyFill="1" applyBorder="1" applyAlignment="1">
      <alignment horizontal="justify" vertical="center" wrapText="1"/>
    </xf>
    <xf numFmtId="0" fontId="34" fillId="0" borderId="40" xfId="0" applyFont="1" applyBorder="1" applyAlignment="1">
      <alignment horizontal="center" vertical="center" wrapText="1"/>
    </xf>
    <xf numFmtId="0" fontId="34" fillId="0" borderId="41" xfId="0" applyFont="1" applyBorder="1" applyAlignment="1">
      <alignment horizontal="center" vertical="center" wrapText="1"/>
    </xf>
    <xf numFmtId="0" fontId="21" fillId="0" borderId="40" xfId="0" applyFont="1" applyBorder="1" applyAlignment="1">
      <alignment horizontal="center" vertical="center"/>
    </xf>
    <xf numFmtId="0" fontId="21" fillId="0" borderId="71" xfId="0" applyFont="1" applyBorder="1" applyAlignment="1">
      <alignment horizontal="center" vertical="center"/>
    </xf>
    <xf numFmtId="0" fontId="34" fillId="14" borderId="42" xfId="0" applyFont="1" applyFill="1" applyBorder="1" applyAlignment="1">
      <alignment horizontal="justify" vertical="center" wrapText="1"/>
    </xf>
    <xf numFmtId="0" fontId="34" fillId="14" borderId="77" xfId="0" applyFont="1" applyFill="1" applyBorder="1" applyAlignment="1">
      <alignment horizontal="justify" vertical="center" wrapText="1"/>
    </xf>
    <xf numFmtId="0" fontId="34" fillId="0" borderId="35" xfId="0" applyFont="1" applyBorder="1" applyAlignment="1">
      <alignment horizontal="center" vertical="center" wrapText="1"/>
    </xf>
    <xf numFmtId="0" fontId="34" fillId="0" borderId="71" xfId="0" applyFont="1" applyBorder="1" applyAlignment="1">
      <alignment horizontal="center" vertical="center" wrapText="1"/>
    </xf>
    <xf numFmtId="0" fontId="21" fillId="14" borderId="35" xfId="0" applyFont="1" applyFill="1" applyBorder="1" applyAlignment="1">
      <alignment horizontal="justify" vertical="center" wrapText="1"/>
    </xf>
    <xf numFmtId="0" fontId="21" fillId="14" borderId="75" xfId="0" applyFont="1" applyFill="1" applyBorder="1" applyAlignment="1">
      <alignment horizontal="justify" vertical="center" wrapText="1"/>
    </xf>
    <xf numFmtId="0" fontId="34" fillId="0" borderId="90" xfId="0" applyFont="1" applyBorder="1" applyAlignment="1">
      <alignment horizontal="center" vertical="center" wrapText="1"/>
    </xf>
    <xf numFmtId="0" fontId="34" fillId="0" borderId="84" xfId="0" applyFont="1" applyBorder="1" applyAlignment="1">
      <alignment horizontal="center" vertical="center" wrapText="1"/>
    </xf>
    <xf numFmtId="0" fontId="34" fillId="14" borderId="85" xfId="0" applyFont="1" applyFill="1" applyBorder="1" applyAlignment="1">
      <alignment horizontal="justify" vertical="center" wrapText="1"/>
    </xf>
    <xf numFmtId="0" fontId="34" fillId="14" borderId="86" xfId="0" applyFont="1" applyFill="1" applyBorder="1" applyAlignment="1">
      <alignment horizontal="justify" vertical="center" wrapText="1"/>
    </xf>
    <xf numFmtId="0" fontId="21" fillId="14" borderId="8" xfId="0" applyFont="1" applyFill="1" applyBorder="1" applyAlignment="1">
      <alignment horizontal="justify" vertical="center" wrapText="1"/>
    </xf>
    <xf numFmtId="0" fontId="21" fillId="14" borderId="81" xfId="0" applyFont="1" applyFill="1" applyBorder="1" applyAlignment="1">
      <alignment horizontal="justify" vertical="center" wrapText="1"/>
    </xf>
    <xf numFmtId="0" fontId="21" fillId="14" borderId="8" xfId="0" applyFont="1" applyFill="1" applyBorder="1" applyAlignment="1">
      <alignment vertical="center" wrapText="1"/>
    </xf>
    <xf numFmtId="0" fontId="21" fillId="14" borderId="81" xfId="0" applyFont="1" applyFill="1" applyBorder="1" applyAlignment="1">
      <alignment vertical="center" wrapText="1"/>
    </xf>
  </cellXfs>
  <cellStyles count="2">
    <cellStyle name="Normalny" xfId="0" builtinId="0"/>
    <cellStyle name="Procentowy" xfId="1" builtinId="5"/>
  </cellStyles>
  <dxfs count="8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0</xdr:rowOff>
    </xdr:from>
    <xdr:to>
      <xdr:col>10</xdr:col>
      <xdr:colOff>511175</xdr:colOff>
      <xdr:row>3</xdr:row>
      <xdr:rowOff>0</xdr:rowOff>
    </xdr:to>
    <xdr:pic>
      <xdr:nvPicPr>
        <xdr:cNvPr id="3" name="Picture 1">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 y="552450"/>
          <a:ext cx="3632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0</xdr:colOff>
          <xdr:row>3</xdr:row>
          <xdr:rowOff>0</xdr:rowOff>
        </xdr:from>
        <xdr:to>
          <xdr:col>6</xdr:col>
          <xdr:colOff>552450</xdr:colOff>
          <xdr:row>3</xdr:row>
          <xdr:rowOff>0</xdr:rowOff>
        </xdr:to>
        <xdr:sp macro="" textlink="">
          <xdr:nvSpPr>
            <xdr:cNvPr id="16391" name="Object 7" hidden="1">
              <a:extLst>
                <a:ext uri="{63B3BB69-23CF-44E3-9099-C40C66FF867C}">
                  <a14:compatExt spid="_x0000_s16391"/>
                </a:ext>
                <a:ext uri="{FF2B5EF4-FFF2-40B4-BE49-F238E27FC236}">
                  <a16:creationId xmlns:a16="http://schemas.microsoft.com/office/drawing/2014/main" id="{00000000-0008-0000-0500-0000074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3</xdr:row>
          <xdr:rowOff>0</xdr:rowOff>
        </xdr:from>
        <xdr:to>
          <xdr:col>6</xdr:col>
          <xdr:colOff>609600</xdr:colOff>
          <xdr:row>3</xdr:row>
          <xdr:rowOff>0</xdr:rowOff>
        </xdr:to>
        <xdr:sp macro="" textlink="">
          <xdr:nvSpPr>
            <xdr:cNvPr id="16392" name="Object 8" hidden="1">
              <a:extLst>
                <a:ext uri="{63B3BB69-23CF-44E3-9099-C40C66FF867C}">
                  <a14:compatExt spid="_x0000_s16392"/>
                </a:ext>
                <a:ext uri="{FF2B5EF4-FFF2-40B4-BE49-F238E27FC236}">
                  <a16:creationId xmlns:a16="http://schemas.microsoft.com/office/drawing/2014/main" id="{00000000-0008-0000-0500-0000084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4</xdr:col>
      <xdr:colOff>9525</xdr:colOff>
      <xdr:row>16</xdr:row>
      <xdr:rowOff>0</xdr:rowOff>
    </xdr:from>
    <xdr:to>
      <xdr:col>10</xdr:col>
      <xdr:colOff>511175</xdr:colOff>
      <xdr:row>16</xdr:row>
      <xdr:rowOff>0</xdr:rowOff>
    </xdr:to>
    <xdr:pic>
      <xdr:nvPicPr>
        <xdr:cNvPr id="4" name="Picture 1">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 y="742950"/>
          <a:ext cx="3308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0</xdr:colOff>
          <xdr:row>16</xdr:row>
          <xdr:rowOff>0</xdr:rowOff>
        </xdr:from>
        <xdr:to>
          <xdr:col>6</xdr:col>
          <xdr:colOff>552450</xdr:colOff>
          <xdr:row>16</xdr:row>
          <xdr:rowOff>0</xdr:rowOff>
        </xdr:to>
        <xdr:sp macro="" textlink="">
          <xdr:nvSpPr>
            <xdr:cNvPr id="16398" name="Object 14" hidden="1">
              <a:extLst>
                <a:ext uri="{63B3BB69-23CF-44E3-9099-C40C66FF867C}">
                  <a14:compatExt spid="_x0000_s16398"/>
                </a:ext>
                <a:ext uri="{FF2B5EF4-FFF2-40B4-BE49-F238E27FC236}">
                  <a16:creationId xmlns:a16="http://schemas.microsoft.com/office/drawing/2014/main" id="{00000000-0008-0000-0500-00000E4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16</xdr:row>
          <xdr:rowOff>0</xdr:rowOff>
        </xdr:from>
        <xdr:to>
          <xdr:col>6</xdr:col>
          <xdr:colOff>609600</xdr:colOff>
          <xdr:row>16</xdr:row>
          <xdr:rowOff>0</xdr:rowOff>
        </xdr:to>
        <xdr:sp macro="" textlink="">
          <xdr:nvSpPr>
            <xdr:cNvPr id="16399" name="Object 15" hidden="1">
              <a:extLst>
                <a:ext uri="{63B3BB69-23CF-44E3-9099-C40C66FF867C}">
                  <a14:compatExt spid="_x0000_s16399"/>
                </a:ext>
                <a:ext uri="{FF2B5EF4-FFF2-40B4-BE49-F238E27FC236}">
                  <a16:creationId xmlns:a16="http://schemas.microsoft.com/office/drawing/2014/main" id="{00000000-0008-0000-0500-00000F4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7</xdr:col>
      <xdr:colOff>113030</xdr:colOff>
      <xdr:row>26</xdr:row>
      <xdr:rowOff>147320</xdr:rowOff>
    </xdr:from>
    <xdr:ext cx="2279650" cy="1625600"/>
    <xdr:sp macro="" textlink="">
      <xdr:nvSpPr>
        <xdr:cNvPr id="2" name="pole tekstowe 1">
          <a:extLst>
            <a:ext uri="{FF2B5EF4-FFF2-40B4-BE49-F238E27FC236}">
              <a16:creationId xmlns:a16="http://schemas.microsoft.com/office/drawing/2014/main" id="{00000000-0008-0000-0600-000002000000}"/>
            </a:ext>
          </a:extLst>
        </xdr:cNvPr>
        <xdr:cNvSpPr txBox="1"/>
      </xdr:nvSpPr>
      <xdr:spPr>
        <a:xfrm>
          <a:off x="9493250" y="5176520"/>
          <a:ext cx="2279650" cy="1625600"/>
        </a:xfrm>
        <a:prstGeom prst="rect">
          <a:avLst/>
        </a:prstGeom>
        <a:solidFill>
          <a:schemeClr val="accent4">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pl-PL" sz="900" b="1">
              <a:solidFill>
                <a:sysClr val="windowText" lastClr="000000"/>
              </a:solidFill>
            </a:rPr>
            <a:t>WAŻNE</a:t>
          </a:r>
          <a:r>
            <a:rPr lang="pl-PL" sz="900" b="0">
              <a:solidFill>
                <a:sysClr val="windowText" lastClr="000000"/>
              </a:solidFill>
            </a:rPr>
            <a:t>!</a:t>
          </a:r>
          <a:r>
            <a:rPr lang="pl-PL" sz="900">
              <a:solidFill>
                <a:sysClr val="windowText" lastClr="000000"/>
              </a:solidFill>
            </a:rPr>
            <a:t> dla wskaźników </a:t>
          </a:r>
          <a:r>
            <a:rPr lang="pl-PL" sz="900" b="1">
              <a:solidFill>
                <a:sysClr val="windowText" lastClr="000000"/>
              </a:solidFill>
            </a:rPr>
            <a:t>Ilość zaoszczędzonej energii elektrycznej, Ilość zaoszczędzonej energii cieplnej</a:t>
          </a:r>
        </a:p>
        <a:p>
          <a:r>
            <a:rPr lang="pl-PL" sz="900">
              <a:solidFill>
                <a:sysClr val="windowText" lastClr="000000"/>
              </a:solidFill>
            </a:rPr>
            <a:t>do wniosku o dofinansowanie, w polu „wartość docelowa wskaźnika” należy wpisać „oszczędność”, czyli różnicę w zużyciu energii końcowej (wartość z roku bazowego – wartość z roku docelowego = wartość docelowa wskaźnika), która wyliczy się w kolumnie G.</a:t>
          </a:r>
        </a:p>
      </xdr:txBody>
    </xdr:sp>
    <xdr:clientData/>
  </xdr:oneCellAnchor>
  <xdr:oneCellAnchor>
    <xdr:from>
      <xdr:col>4</xdr:col>
      <xdr:colOff>50800</xdr:colOff>
      <xdr:row>34</xdr:row>
      <xdr:rowOff>31750</xdr:rowOff>
    </xdr:from>
    <xdr:ext cx="1572260" cy="1435100"/>
    <xdr:sp macro="" textlink="">
      <xdr:nvSpPr>
        <xdr:cNvPr id="3" name="pole tekstowe 2">
          <a:extLst>
            <a:ext uri="{FF2B5EF4-FFF2-40B4-BE49-F238E27FC236}">
              <a16:creationId xmlns:a16="http://schemas.microsoft.com/office/drawing/2014/main" id="{00000000-0008-0000-0600-000003000000}"/>
            </a:ext>
          </a:extLst>
        </xdr:cNvPr>
        <xdr:cNvSpPr txBox="1"/>
      </xdr:nvSpPr>
      <xdr:spPr>
        <a:xfrm>
          <a:off x="7480300" y="6756400"/>
          <a:ext cx="1572260" cy="1435100"/>
        </a:xfrm>
        <a:prstGeom prst="rect">
          <a:avLst/>
        </a:prstGeom>
        <a:solidFill>
          <a:schemeClr val="accent4">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pl-PL" sz="900" b="1">
              <a:solidFill>
                <a:sysClr val="windowText" lastClr="000000"/>
              </a:solidFill>
            </a:rPr>
            <a:t>WAŻNE</a:t>
          </a:r>
          <a:r>
            <a:rPr lang="pl-PL" sz="900" b="0">
              <a:solidFill>
                <a:sysClr val="windowText" lastClr="000000"/>
              </a:solidFill>
            </a:rPr>
            <a:t>!</a:t>
          </a:r>
          <a:r>
            <a:rPr lang="pl-PL" sz="900">
              <a:solidFill>
                <a:sysClr val="windowText" lastClr="000000"/>
              </a:solidFill>
            </a:rPr>
            <a:t> Pełna lista wskaźników przypisanych do działania wraz definicjami, sposobem monitorownia i rozliczenia znajduje się w załączniku nr 2 do regulaminu wyboru projektów.</a:t>
          </a:r>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 Id="rId9" Type="http://schemas.openxmlformats.org/officeDocument/2006/relationships/oleObject" Target="../embeddings/oleObject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34"/>
  <sheetViews>
    <sheetView topLeftCell="A13" zoomScale="200" zoomScaleNormal="200" workbookViewId="0">
      <selection activeCell="K5" sqref="K5"/>
    </sheetView>
  </sheetViews>
  <sheetFormatPr defaultRowHeight="15" x14ac:dyDescent="0.25"/>
  <cols>
    <col min="1" max="1" width="3.42578125" customWidth="1"/>
    <col min="2" max="2" width="5.28515625" customWidth="1"/>
  </cols>
  <sheetData>
    <row r="2" spans="1:10" x14ac:dyDescent="0.25">
      <c r="A2" s="4"/>
      <c r="B2" s="4"/>
      <c r="C2" s="4" t="s">
        <v>372</v>
      </c>
      <c r="D2" s="4"/>
      <c r="E2" s="4"/>
      <c r="F2" s="4"/>
      <c r="G2" s="4"/>
      <c r="H2" s="4"/>
      <c r="I2" s="4"/>
      <c r="J2" s="3"/>
    </row>
    <row r="3" spans="1:10" ht="15.75" thickBot="1" x14ac:dyDescent="0.3">
      <c r="A3" s="4"/>
      <c r="B3" s="4"/>
      <c r="C3" s="4"/>
      <c r="D3" s="4"/>
      <c r="E3" s="4"/>
      <c r="F3" s="4"/>
      <c r="G3" s="4"/>
      <c r="H3" s="4"/>
      <c r="I3" s="4"/>
      <c r="J3" s="3"/>
    </row>
    <row r="4" spans="1:10" ht="15.75" thickBot="1" x14ac:dyDescent="0.3">
      <c r="A4" s="4"/>
      <c r="B4" s="315" t="s">
        <v>489</v>
      </c>
      <c r="C4" s="395" t="s">
        <v>127</v>
      </c>
      <c r="D4" s="396"/>
      <c r="E4" s="396"/>
      <c r="F4" s="396"/>
      <c r="G4" s="396"/>
      <c r="H4" s="396"/>
      <c r="I4" s="396"/>
      <c r="J4" s="397"/>
    </row>
    <row r="5" spans="1:10" x14ac:dyDescent="0.25">
      <c r="A5" s="4"/>
      <c r="B5" s="305" t="s">
        <v>490</v>
      </c>
      <c r="C5" s="398" t="s">
        <v>491</v>
      </c>
      <c r="D5" s="399"/>
      <c r="E5" s="399"/>
      <c r="F5" s="399"/>
      <c r="G5" s="399"/>
      <c r="H5" s="399"/>
      <c r="I5" s="399"/>
      <c r="J5" s="400"/>
    </row>
    <row r="6" spans="1:10" x14ac:dyDescent="0.25">
      <c r="A6" s="4"/>
      <c r="B6" s="307"/>
      <c r="C6" s="401" t="s">
        <v>492</v>
      </c>
      <c r="D6" s="402"/>
      <c r="E6" s="402"/>
      <c r="F6" s="402"/>
      <c r="G6" s="402"/>
      <c r="H6" s="402"/>
      <c r="I6" s="402"/>
      <c r="J6" s="403"/>
    </row>
    <row r="7" spans="1:10" ht="15.75" thickBot="1" x14ac:dyDescent="0.3">
      <c r="A7" s="4"/>
      <c r="B7" s="308"/>
      <c r="C7" s="404" t="s">
        <v>507</v>
      </c>
      <c r="D7" s="405"/>
      <c r="E7" s="405"/>
      <c r="F7" s="405"/>
      <c r="G7" s="405"/>
      <c r="H7" s="405"/>
      <c r="I7" s="405"/>
      <c r="J7" s="406"/>
    </row>
    <row r="8" spans="1:10" ht="7.5" customHeight="1" thickBot="1" x14ac:dyDescent="0.3">
      <c r="A8" s="4"/>
      <c r="B8" s="4"/>
      <c r="C8" s="4"/>
      <c r="D8" s="4"/>
      <c r="E8" s="4"/>
      <c r="F8" s="4"/>
      <c r="G8" s="4"/>
      <c r="H8" s="4"/>
      <c r="I8" s="4"/>
      <c r="J8" s="3"/>
    </row>
    <row r="9" spans="1:10" ht="15.75" thickBot="1" x14ac:dyDescent="0.3">
      <c r="B9" s="306" t="s">
        <v>0</v>
      </c>
      <c r="C9" s="413" t="s">
        <v>486</v>
      </c>
      <c r="D9" s="413"/>
      <c r="E9" s="413"/>
      <c r="F9" s="413"/>
      <c r="G9" s="413"/>
      <c r="H9" s="413"/>
      <c r="I9" s="413"/>
      <c r="J9" s="414"/>
    </row>
    <row r="10" spans="1:10" x14ac:dyDescent="0.25">
      <c r="B10" s="309" t="s">
        <v>123</v>
      </c>
      <c r="C10" s="407" t="s">
        <v>500</v>
      </c>
      <c r="D10" s="407"/>
      <c r="E10" s="407"/>
      <c r="F10" s="407"/>
      <c r="G10" s="407"/>
      <c r="H10" s="407"/>
      <c r="I10" s="407"/>
      <c r="J10" s="408"/>
    </row>
    <row r="11" spans="1:10" x14ac:dyDescent="0.25">
      <c r="B11" s="311" t="s">
        <v>125</v>
      </c>
      <c r="C11" s="393" t="s">
        <v>494</v>
      </c>
      <c r="D11" s="393"/>
      <c r="E11" s="393"/>
      <c r="F11" s="393"/>
      <c r="G11" s="393"/>
      <c r="H11" s="393"/>
      <c r="I11" s="393"/>
      <c r="J11" s="394"/>
    </row>
    <row r="12" spans="1:10" x14ac:dyDescent="0.25">
      <c r="A12" s="4"/>
      <c r="B12" s="310" t="s">
        <v>126</v>
      </c>
      <c r="C12" s="409" t="s">
        <v>501</v>
      </c>
      <c r="D12" s="409"/>
      <c r="E12" s="409"/>
      <c r="F12" s="409"/>
      <c r="G12" s="409"/>
      <c r="H12" s="409"/>
      <c r="I12" s="409"/>
      <c r="J12" s="410"/>
    </row>
    <row r="13" spans="1:10" ht="27" customHeight="1" x14ac:dyDescent="0.25">
      <c r="A13" s="4"/>
      <c r="B13" s="311" t="s">
        <v>503</v>
      </c>
      <c r="C13" s="411" t="s">
        <v>505</v>
      </c>
      <c r="D13" s="411"/>
      <c r="E13" s="411"/>
      <c r="F13" s="411"/>
      <c r="G13" s="411"/>
      <c r="H13" s="411"/>
      <c r="I13" s="411"/>
      <c r="J13" s="412"/>
    </row>
    <row r="14" spans="1:10" ht="13.9" customHeight="1" thickBot="1" x14ac:dyDescent="0.3">
      <c r="A14" s="4"/>
      <c r="B14" s="316" t="s">
        <v>504</v>
      </c>
      <c r="C14" s="391" t="s">
        <v>499</v>
      </c>
      <c r="D14" s="391"/>
      <c r="E14" s="391"/>
      <c r="F14" s="391"/>
      <c r="G14" s="391"/>
      <c r="H14" s="391"/>
      <c r="I14" s="391"/>
      <c r="J14" s="392"/>
    </row>
    <row r="15" spans="1:10" ht="13.9" customHeight="1" thickBot="1" x14ac:dyDescent="0.3">
      <c r="A15" s="4"/>
    </row>
    <row r="16" spans="1:10" ht="15.75" thickBot="1" x14ac:dyDescent="0.3">
      <c r="A16" s="4"/>
      <c r="B16" s="306" t="s">
        <v>1</v>
      </c>
      <c r="C16" s="413" t="s">
        <v>487</v>
      </c>
      <c r="D16" s="413"/>
      <c r="E16" s="413"/>
      <c r="F16" s="413"/>
      <c r="G16" s="413"/>
      <c r="H16" s="413"/>
      <c r="I16" s="413"/>
      <c r="J16" s="414"/>
    </row>
    <row r="17" spans="1:10" x14ac:dyDescent="0.25">
      <c r="A17" s="4"/>
      <c r="B17" s="305" t="s">
        <v>138</v>
      </c>
      <c r="C17" s="398" t="s">
        <v>488</v>
      </c>
      <c r="D17" s="398"/>
      <c r="E17" s="398"/>
      <c r="F17" s="398"/>
      <c r="G17" s="398"/>
      <c r="H17" s="398"/>
      <c r="I17" s="398"/>
      <c r="J17" s="415"/>
    </row>
    <row r="18" spans="1:10" x14ac:dyDescent="0.25">
      <c r="A18" s="4"/>
      <c r="B18" s="310" t="s">
        <v>139</v>
      </c>
      <c r="C18" s="409" t="s">
        <v>495</v>
      </c>
      <c r="D18" s="409"/>
      <c r="E18" s="409"/>
      <c r="F18" s="409"/>
      <c r="G18" s="409"/>
      <c r="H18" s="409"/>
      <c r="I18" s="409"/>
      <c r="J18" s="410"/>
    </row>
    <row r="19" spans="1:10" x14ac:dyDescent="0.25">
      <c r="A19" s="4"/>
      <c r="B19" s="311" t="s">
        <v>140</v>
      </c>
      <c r="C19" s="393" t="s">
        <v>506</v>
      </c>
      <c r="D19" s="393"/>
      <c r="E19" s="393"/>
      <c r="F19" s="393"/>
      <c r="G19" s="393"/>
      <c r="H19" s="393"/>
      <c r="I19" s="393"/>
      <c r="J19" s="394"/>
    </row>
    <row r="20" spans="1:10" ht="27.4" customHeight="1" thickBot="1" x14ac:dyDescent="0.3">
      <c r="A20" s="4"/>
      <c r="B20" s="308" t="s">
        <v>498</v>
      </c>
      <c r="C20" s="416" t="s">
        <v>493</v>
      </c>
      <c r="D20" s="416"/>
      <c r="E20" s="416"/>
      <c r="F20" s="416"/>
      <c r="G20" s="416"/>
      <c r="H20" s="416"/>
      <c r="I20" s="416"/>
      <c r="J20" s="417"/>
    </row>
    <row r="21" spans="1:10" x14ac:dyDescent="0.25">
      <c r="A21" s="4"/>
    </row>
    <row r="22" spans="1:10" x14ac:dyDescent="0.25">
      <c r="A22" s="4"/>
    </row>
    <row r="23" spans="1:10" x14ac:dyDescent="0.25">
      <c r="A23" s="4"/>
      <c r="B23" s="4"/>
      <c r="C23" s="4"/>
      <c r="D23" s="4"/>
      <c r="E23" s="4"/>
      <c r="F23" s="4"/>
      <c r="G23" s="4"/>
      <c r="H23" s="4"/>
      <c r="I23" s="4"/>
      <c r="J23" s="4"/>
    </row>
    <row r="24" spans="1:10" x14ac:dyDescent="0.25">
      <c r="B24" s="3"/>
      <c r="C24" s="3"/>
      <c r="D24" s="3"/>
      <c r="E24" s="3"/>
      <c r="F24" s="3"/>
      <c r="G24" s="3"/>
      <c r="H24" s="3"/>
      <c r="I24" s="3"/>
      <c r="J24" s="3"/>
    </row>
    <row r="25" spans="1:10" x14ac:dyDescent="0.25">
      <c r="B25" s="3"/>
      <c r="C25" s="3"/>
      <c r="D25" s="3"/>
      <c r="E25" s="3"/>
      <c r="F25" s="3"/>
      <c r="G25" s="3"/>
      <c r="H25" s="3"/>
      <c r="I25" s="3"/>
      <c r="J25" s="3"/>
    </row>
    <row r="26" spans="1:10" x14ac:dyDescent="0.25">
      <c r="B26" s="3"/>
      <c r="C26" s="3"/>
      <c r="D26" s="3"/>
      <c r="E26" s="3"/>
      <c r="F26" s="3"/>
      <c r="G26" s="3"/>
      <c r="H26" s="3"/>
      <c r="I26" s="3"/>
      <c r="J26" s="3"/>
    </row>
    <row r="33" spans="2:9" x14ac:dyDescent="0.25">
      <c r="B33" s="4"/>
      <c r="C33" s="4"/>
      <c r="D33" s="4"/>
      <c r="E33" s="4"/>
      <c r="F33" s="4"/>
      <c r="G33" s="4"/>
      <c r="H33" s="4"/>
      <c r="I33" s="4"/>
    </row>
    <row r="34" spans="2:9" x14ac:dyDescent="0.25">
      <c r="B34" s="4"/>
      <c r="C34" s="4"/>
      <c r="D34" s="4"/>
      <c r="E34" s="4"/>
      <c r="F34" s="4"/>
      <c r="G34" s="4"/>
      <c r="H34" s="4"/>
      <c r="I34" s="4"/>
    </row>
  </sheetData>
  <mergeCells count="15">
    <mergeCell ref="C16:J16"/>
    <mergeCell ref="C17:J17"/>
    <mergeCell ref="C18:J18"/>
    <mergeCell ref="C19:J19"/>
    <mergeCell ref="C20:J20"/>
    <mergeCell ref="C14:J14"/>
    <mergeCell ref="C11:J11"/>
    <mergeCell ref="C4:J4"/>
    <mergeCell ref="C5:J5"/>
    <mergeCell ref="C6:J6"/>
    <mergeCell ref="C7:J7"/>
    <mergeCell ref="C10:J10"/>
    <mergeCell ref="C12:J12"/>
    <mergeCell ref="C13:J13"/>
    <mergeCell ref="C9:J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S90"/>
  <sheetViews>
    <sheetView topLeftCell="A40" zoomScale="160" zoomScaleNormal="160" workbookViewId="0">
      <selection activeCell="C48" sqref="C48:J48"/>
    </sheetView>
  </sheetViews>
  <sheetFormatPr defaultRowHeight="15" x14ac:dyDescent="0.25"/>
  <cols>
    <col min="1" max="1" width="1.85546875" customWidth="1"/>
    <col min="2" max="2" width="3.28515625" customWidth="1"/>
    <col min="9" max="9" width="12.28515625" customWidth="1"/>
  </cols>
  <sheetData>
    <row r="1" spans="2:14" x14ac:dyDescent="0.25">
      <c r="B1" s="201" t="s">
        <v>127</v>
      </c>
      <c r="C1" s="201"/>
      <c r="D1" s="95"/>
      <c r="E1" s="95"/>
      <c r="F1" s="95"/>
      <c r="G1" s="95"/>
      <c r="H1" s="95"/>
      <c r="I1" s="95"/>
      <c r="J1" s="95"/>
      <c r="K1" s="95"/>
    </row>
    <row r="2" spans="2:14" ht="15.75" thickBot="1" x14ac:dyDescent="0.3">
      <c r="B2" s="95"/>
      <c r="C2" s="95"/>
      <c r="D2" s="95"/>
      <c r="E2" s="95"/>
      <c r="F2" s="95"/>
      <c r="G2" s="95"/>
      <c r="H2" s="95"/>
      <c r="I2" s="95"/>
      <c r="J2" s="95"/>
      <c r="K2" s="95"/>
    </row>
    <row r="3" spans="2:14" ht="15.75" thickBot="1" x14ac:dyDescent="0.3">
      <c r="B3" s="202" t="s">
        <v>131</v>
      </c>
      <c r="C3" s="492" t="s">
        <v>285</v>
      </c>
      <c r="D3" s="478"/>
      <c r="E3" s="478"/>
      <c r="F3" s="478"/>
      <c r="G3" s="478"/>
      <c r="H3" s="478"/>
      <c r="I3" s="478"/>
      <c r="J3" s="479"/>
      <c r="K3" s="95"/>
    </row>
    <row r="4" spans="2:14" ht="37.15" customHeight="1" x14ac:dyDescent="0.25">
      <c r="B4" s="185">
        <v>1</v>
      </c>
      <c r="C4" s="476" t="s">
        <v>508</v>
      </c>
      <c r="D4" s="497"/>
      <c r="E4" s="497"/>
      <c r="F4" s="497"/>
      <c r="G4" s="497"/>
      <c r="H4" s="497"/>
      <c r="I4" s="497"/>
      <c r="J4" s="498"/>
      <c r="K4" s="95"/>
    </row>
    <row r="5" spans="2:14" ht="27" customHeight="1" x14ac:dyDescent="0.25">
      <c r="B5" s="186">
        <v>2</v>
      </c>
      <c r="C5" s="445" t="s">
        <v>509</v>
      </c>
      <c r="D5" s="499"/>
      <c r="E5" s="499"/>
      <c r="F5" s="499"/>
      <c r="G5" s="499"/>
      <c r="H5" s="499"/>
      <c r="I5" s="499"/>
      <c r="J5" s="500"/>
      <c r="K5" s="182"/>
      <c r="L5" s="102"/>
      <c r="M5" s="102"/>
      <c r="N5" s="102"/>
    </row>
    <row r="6" spans="2:14" ht="40.15" customHeight="1" x14ac:dyDescent="0.25">
      <c r="B6" s="186">
        <v>3</v>
      </c>
      <c r="C6" s="445" t="s">
        <v>510</v>
      </c>
      <c r="D6" s="499"/>
      <c r="E6" s="499"/>
      <c r="F6" s="499"/>
      <c r="G6" s="499"/>
      <c r="H6" s="499"/>
      <c r="I6" s="499"/>
      <c r="J6" s="500"/>
      <c r="K6" s="95"/>
    </row>
    <row r="7" spans="2:14" ht="26.65" customHeight="1" x14ac:dyDescent="0.25">
      <c r="B7" s="186">
        <v>4</v>
      </c>
      <c r="C7" s="437" t="s">
        <v>511</v>
      </c>
      <c r="D7" s="499"/>
      <c r="E7" s="499"/>
      <c r="F7" s="499"/>
      <c r="G7" s="499"/>
      <c r="H7" s="499"/>
      <c r="I7" s="499"/>
      <c r="J7" s="500"/>
      <c r="K7" s="95"/>
    </row>
    <row r="8" spans="2:14" ht="54.4" customHeight="1" thickBot="1" x14ac:dyDescent="0.3">
      <c r="B8" s="187">
        <v>5</v>
      </c>
      <c r="C8" s="446" t="s">
        <v>512</v>
      </c>
      <c r="D8" s="501"/>
      <c r="E8" s="501"/>
      <c r="F8" s="501"/>
      <c r="G8" s="501"/>
      <c r="H8" s="501"/>
      <c r="I8" s="501"/>
      <c r="J8" s="502"/>
      <c r="K8" s="95"/>
    </row>
    <row r="9" spans="2:14" ht="15.75" thickBot="1" x14ac:dyDescent="0.3">
      <c r="B9" s="181"/>
      <c r="C9" s="183"/>
      <c r="D9" s="95"/>
      <c r="E9" s="95"/>
      <c r="F9" s="95"/>
      <c r="G9" s="95"/>
      <c r="H9" s="95"/>
      <c r="I9" s="95"/>
      <c r="J9" s="95"/>
      <c r="K9" s="95"/>
    </row>
    <row r="10" spans="2:14" ht="15.75" thickBot="1" x14ac:dyDescent="0.3">
      <c r="B10" s="203" t="s">
        <v>132</v>
      </c>
      <c r="C10" s="477" t="s">
        <v>275</v>
      </c>
      <c r="D10" s="478"/>
      <c r="E10" s="478"/>
      <c r="F10" s="478"/>
      <c r="G10" s="478"/>
      <c r="H10" s="478"/>
      <c r="I10" s="478"/>
      <c r="J10" s="479"/>
      <c r="K10" s="95"/>
    </row>
    <row r="11" spans="2:14" x14ac:dyDescent="0.25">
      <c r="B11" s="185">
        <v>1</v>
      </c>
      <c r="C11" s="503" t="s">
        <v>276</v>
      </c>
      <c r="D11" s="504"/>
      <c r="E11" s="504"/>
      <c r="F11" s="504"/>
      <c r="G11" s="504"/>
      <c r="H11" s="504"/>
      <c r="I11" s="504"/>
      <c r="J11" s="505"/>
      <c r="K11" s="95"/>
    </row>
    <row r="12" spans="2:14" x14ac:dyDescent="0.25">
      <c r="B12" s="186">
        <v>2</v>
      </c>
      <c r="C12" s="493" t="s">
        <v>570</v>
      </c>
      <c r="D12" s="494"/>
      <c r="E12" s="494"/>
      <c r="F12" s="494"/>
      <c r="G12" s="494"/>
      <c r="H12" s="494"/>
      <c r="I12" s="494"/>
      <c r="J12" s="495"/>
      <c r="K12" s="95"/>
    </row>
    <row r="13" spans="2:14" x14ac:dyDescent="0.25">
      <c r="B13" s="186">
        <v>3</v>
      </c>
      <c r="C13" s="496" t="s">
        <v>277</v>
      </c>
      <c r="D13" s="424"/>
      <c r="E13" s="424"/>
      <c r="F13" s="424"/>
      <c r="G13" s="424"/>
      <c r="H13" s="424"/>
      <c r="I13" s="424"/>
      <c r="J13" s="444"/>
      <c r="K13" s="95"/>
    </row>
    <row r="14" spans="2:14" x14ac:dyDescent="0.25">
      <c r="B14" s="186">
        <v>4</v>
      </c>
      <c r="C14" s="496" t="s">
        <v>278</v>
      </c>
      <c r="D14" s="424"/>
      <c r="E14" s="424"/>
      <c r="F14" s="424"/>
      <c r="G14" s="424"/>
      <c r="H14" s="424"/>
      <c r="I14" s="424"/>
      <c r="J14" s="444"/>
      <c r="K14" s="95"/>
    </row>
    <row r="15" spans="2:14" ht="15.75" thickBot="1" x14ac:dyDescent="0.3">
      <c r="B15" s="187">
        <v>5</v>
      </c>
      <c r="C15" s="472" t="s">
        <v>279</v>
      </c>
      <c r="D15" s="434"/>
      <c r="E15" s="434"/>
      <c r="F15" s="434"/>
      <c r="G15" s="434"/>
      <c r="H15" s="434"/>
      <c r="I15" s="434"/>
      <c r="J15" s="443"/>
      <c r="K15" s="95"/>
    </row>
    <row r="16" spans="2:14" ht="15.75" thickBot="1" x14ac:dyDescent="0.3">
      <c r="B16" s="181"/>
      <c r="C16" s="184"/>
      <c r="K16" s="95"/>
    </row>
    <row r="17" spans="2:11" ht="25.15" customHeight="1" thickBot="1" x14ac:dyDescent="0.3">
      <c r="B17" s="204" t="s">
        <v>133</v>
      </c>
      <c r="C17" s="473" t="s">
        <v>302</v>
      </c>
      <c r="D17" s="474"/>
      <c r="E17" s="474"/>
      <c r="F17" s="474"/>
      <c r="G17" s="474"/>
      <c r="H17" s="474"/>
      <c r="I17" s="474"/>
      <c r="J17" s="475"/>
      <c r="K17" s="95"/>
    </row>
    <row r="18" spans="2:11" ht="14.65" customHeight="1" x14ac:dyDescent="0.25">
      <c r="B18" s="185">
        <v>1</v>
      </c>
      <c r="C18" s="476"/>
      <c r="D18" s="464"/>
      <c r="E18" s="464"/>
      <c r="F18" s="464"/>
      <c r="G18" s="464"/>
      <c r="H18" s="464"/>
      <c r="I18" s="464"/>
      <c r="J18" s="465"/>
      <c r="K18" s="95"/>
    </row>
    <row r="19" spans="2:11" ht="14.65" customHeight="1" x14ac:dyDescent="0.25">
      <c r="B19" s="186">
        <v>2</v>
      </c>
      <c r="C19" s="445"/>
      <c r="D19" s="438"/>
      <c r="E19" s="438"/>
      <c r="F19" s="438"/>
      <c r="G19" s="438"/>
      <c r="H19" s="438"/>
      <c r="I19" s="438"/>
      <c r="J19" s="439"/>
      <c r="K19" s="95"/>
    </row>
    <row r="20" spans="2:11" ht="14.65" customHeight="1" x14ac:dyDescent="0.25">
      <c r="B20" s="186">
        <v>3</v>
      </c>
      <c r="C20" s="445"/>
      <c r="D20" s="438"/>
      <c r="E20" s="438"/>
      <c r="F20" s="438"/>
      <c r="G20" s="438"/>
      <c r="H20" s="438"/>
      <c r="I20" s="438"/>
      <c r="J20" s="439"/>
      <c r="K20" s="95"/>
    </row>
    <row r="21" spans="2:11" x14ac:dyDescent="0.25">
      <c r="B21" s="186">
        <v>4</v>
      </c>
      <c r="C21" s="445"/>
      <c r="D21" s="438"/>
      <c r="E21" s="438"/>
      <c r="F21" s="438"/>
      <c r="G21" s="438"/>
      <c r="H21" s="438"/>
      <c r="I21" s="438"/>
      <c r="J21" s="439"/>
      <c r="K21" s="95"/>
    </row>
    <row r="22" spans="2:11" x14ac:dyDescent="0.25">
      <c r="B22" s="186">
        <v>5</v>
      </c>
      <c r="C22" s="445"/>
      <c r="D22" s="438"/>
      <c r="E22" s="438"/>
      <c r="F22" s="438"/>
      <c r="G22" s="438"/>
      <c r="H22" s="438"/>
      <c r="I22" s="438"/>
      <c r="J22" s="439"/>
      <c r="K22" s="95"/>
    </row>
    <row r="23" spans="2:11" ht="15.75" thickBot="1" x14ac:dyDescent="0.3">
      <c r="B23" s="187">
        <v>6</v>
      </c>
      <c r="C23" s="446"/>
      <c r="D23" s="447"/>
      <c r="E23" s="447"/>
      <c r="F23" s="447"/>
      <c r="G23" s="447"/>
      <c r="H23" s="447"/>
      <c r="I23" s="447"/>
      <c r="J23" s="448"/>
      <c r="K23" s="95"/>
    </row>
    <row r="25" spans="2:11" ht="15.75" thickBot="1" x14ac:dyDescent="0.3">
      <c r="B25" s="181"/>
      <c r="C25" s="95"/>
      <c r="D25" s="95"/>
      <c r="E25" s="95"/>
      <c r="F25" s="95"/>
      <c r="G25" s="95"/>
      <c r="H25" s="95"/>
      <c r="I25" s="95"/>
      <c r="J25" s="95"/>
      <c r="K25" s="95"/>
    </row>
    <row r="26" spans="2:11" ht="15.75" thickBot="1" x14ac:dyDescent="0.3">
      <c r="B26" s="204" t="s">
        <v>134</v>
      </c>
      <c r="C26" s="418" t="s">
        <v>322</v>
      </c>
      <c r="D26" s="419"/>
      <c r="E26" s="419"/>
      <c r="F26" s="419"/>
      <c r="G26" s="419"/>
      <c r="H26" s="419"/>
      <c r="I26" s="419"/>
      <c r="J26" s="420"/>
      <c r="K26" s="95"/>
    </row>
    <row r="27" spans="2:11" x14ac:dyDescent="0.25">
      <c r="B27" s="189">
        <v>1</v>
      </c>
      <c r="C27" s="484" t="s">
        <v>280</v>
      </c>
      <c r="D27" s="485"/>
      <c r="E27" s="485"/>
      <c r="F27" s="485"/>
      <c r="G27" s="485"/>
      <c r="H27" s="485"/>
      <c r="I27" s="485"/>
      <c r="J27" s="486"/>
      <c r="K27" s="95"/>
    </row>
    <row r="28" spans="2:11" ht="26.65" customHeight="1" x14ac:dyDescent="0.25">
      <c r="B28" s="190"/>
      <c r="C28" s="491" t="s">
        <v>281</v>
      </c>
      <c r="D28" s="453"/>
      <c r="E28" s="453"/>
      <c r="F28" s="453"/>
      <c r="G28" s="453"/>
      <c r="H28" s="453"/>
      <c r="I28" s="453"/>
      <c r="J28" s="454"/>
      <c r="K28" s="95"/>
    </row>
    <row r="29" spans="2:11" x14ac:dyDescent="0.25">
      <c r="B29" s="191">
        <v>2</v>
      </c>
      <c r="C29" s="487" t="s">
        <v>284</v>
      </c>
      <c r="D29" s="488"/>
      <c r="E29" s="488"/>
      <c r="F29" s="488"/>
      <c r="G29" s="488"/>
      <c r="H29" s="488"/>
      <c r="I29" s="488"/>
      <c r="J29" s="489"/>
      <c r="K29" s="95"/>
    </row>
    <row r="30" spans="2:11" x14ac:dyDescent="0.25">
      <c r="B30" s="190"/>
      <c r="C30" s="490" t="s">
        <v>313</v>
      </c>
      <c r="D30" s="424"/>
      <c r="E30" s="424"/>
      <c r="F30" s="424"/>
      <c r="G30" s="424"/>
      <c r="H30" s="424"/>
      <c r="I30" s="424"/>
      <c r="J30" s="444"/>
      <c r="K30" s="95"/>
    </row>
    <row r="31" spans="2:11" x14ac:dyDescent="0.25">
      <c r="B31" s="190"/>
      <c r="C31" s="490" t="s">
        <v>282</v>
      </c>
      <c r="D31" s="424"/>
      <c r="E31" s="424"/>
      <c r="F31" s="424"/>
      <c r="G31" s="424"/>
      <c r="H31" s="424"/>
      <c r="I31" s="424"/>
      <c r="J31" s="444"/>
      <c r="K31" s="95"/>
    </row>
    <row r="32" spans="2:11" x14ac:dyDescent="0.25">
      <c r="B32" s="190"/>
      <c r="C32" s="490" t="s">
        <v>283</v>
      </c>
      <c r="D32" s="424"/>
      <c r="E32" s="424"/>
      <c r="F32" s="424"/>
      <c r="G32" s="424"/>
      <c r="H32" s="424"/>
      <c r="I32" s="424"/>
      <c r="J32" s="444"/>
      <c r="K32" s="95"/>
    </row>
    <row r="33" spans="2:17" x14ac:dyDescent="0.25">
      <c r="B33" s="191">
        <v>3</v>
      </c>
      <c r="C33" s="487" t="s">
        <v>286</v>
      </c>
      <c r="D33" s="488"/>
      <c r="E33" s="488"/>
      <c r="F33" s="488"/>
      <c r="G33" s="488"/>
      <c r="H33" s="488"/>
      <c r="I33" s="488"/>
      <c r="J33" s="489"/>
      <c r="K33" s="95"/>
    </row>
    <row r="34" spans="2:17" ht="32.65" customHeight="1" thickBot="1" x14ac:dyDescent="0.3">
      <c r="B34" s="192"/>
      <c r="C34" s="483" t="s">
        <v>287</v>
      </c>
      <c r="D34" s="447"/>
      <c r="E34" s="447"/>
      <c r="F34" s="447"/>
      <c r="G34" s="447"/>
      <c r="H34" s="447"/>
      <c r="I34" s="447"/>
      <c r="J34" s="448"/>
      <c r="K34" s="95"/>
      <c r="L34" s="180"/>
      <c r="M34" s="180"/>
      <c r="N34" s="180"/>
      <c r="O34" s="180"/>
      <c r="P34" s="180"/>
      <c r="Q34" s="180"/>
    </row>
    <row r="35" spans="2:17" ht="15.75" thickBot="1" x14ac:dyDescent="0.3"/>
    <row r="36" spans="2:17" ht="15.75" thickBot="1" x14ac:dyDescent="0.3">
      <c r="B36" s="202" t="s">
        <v>159</v>
      </c>
      <c r="C36" s="477" t="s">
        <v>289</v>
      </c>
      <c r="D36" s="478"/>
      <c r="E36" s="478"/>
      <c r="F36" s="478"/>
      <c r="G36" s="478"/>
      <c r="H36" s="478"/>
      <c r="I36" s="478"/>
      <c r="J36" s="479"/>
    </row>
    <row r="37" spans="2:17" ht="24.4" customHeight="1" x14ac:dyDescent="0.25">
      <c r="B37" s="194">
        <v>1</v>
      </c>
      <c r="C37" s="480" t="s">
        <v>292</v>
      </c>
      <c r="D37" s="481"/>
      <c r="E37" s="481"/>
      <c r="F37" s="481"/>
      <c r="G37" s="481"/>
      <c r="H37" s="481"/>
      <c r="I37" s="481"/>
      <c r="J37" s="482"/>
    </row>
    <row r="38" spans="2:17" ht="14.65" customHeight="1" x14ac:dyDescent="0.25">
      <c r="B38" s="186">
        <v>2</v>
      </c>
      <c r="C38" s="437" t="s">
        <v>320</v>
      </c>
      <c r="D38" s="438"/>
      <c r="E38" s="438"/>
      <c r="F38" s="438"/>
      <c r="G38" s="438"/>
      <c r="H38" s="438"/>
      <c r="I38" s="438"/>
      <c r="J38" s="439"/>
    </row>
    <row r="39" spans="2:17" x14ac:dyDescent="0.25">
      <c r="B39" s="195">
        <v>3</v>
      </c>
      <c r="C39" s="423" t="s">
        <v>290</v>
      </c>
      <c r="D39" s="424"/>
      <c r="E39" s="424"/>
      <c r="F39" s="424"/>
      <c r="G39" s="424"/>
      <c r="H39" s="424"/>
      <c r="I39" s="424"/>
      <c r="J39" s="444"/>
    </row>
    <row r="40" spans="2:17" x14ac:dyDescent="0.25">
      <c r="B40" s="196"/>
      <c r="C40" s="445"/>
      <c r="D40" s="438"/>
      <c r="E40" s="438"/>
      <c r="F40" s="438"/>
      <c r="G40" s="438"/>
      <c r="H40" s="438"/>
      <c r="I40" s="438"/>
      <c r="J40" s="439"/>
    </row>
    <row r="41" spans="2:17" x14ac:dyDescent="0.25">
      <c r="B41" s="195">
        <v>4</v>
      </c>
      <c r="C41" s="423" t="s">
        <v>291</v>
      </c>
      <c r="D41" s="424"/>
      <c r="E41" s="424"/>
      <c r="F41" s="424"/>
      <c r="G41" s="424"/>
      <c r="H41" s="424"/>
      <c r="I41" s="424"/>
      <c r="J41" s="444"/>
    </row>
    <row r="42" spans="2:17" x14ac:dyDescent="0.25">
      <c r="B42" s="196"/>
      <c r="C42" s="445"/>
      <c r="D42" s="438"/>
      <c r="E42" s="438"/>
      <c r="F42" s="438"/>
      <c r="G42" s="438"/>
      <c r="H42" s="438"/>
      <c r="I42" s="438"/>
      <c r="J42" s="439"/>
    </row>
    <row r="43" spans="2:17" x14ac:dyDescent="0.25">
      <c r="B43" s="195">
        <v>5</v>
      </c>
      <c r="C43" s="423" t="s">
        <v>293</v>
      </c>
      <c r="D43" s="424"/>
      <c r="E43" s="424"/>
      <c r="F43" s="424"/>
      <c r="G43" s="424"/>
      <c r="H43" s="424"/>
      <c r="I43" s="424"/>
      <c r="J43" s="444"/>
    </row>
    <row r="44" spans="2:17" ht="15.75" thickBot="1" x14ac:dyDescent="0.3">
      <c r="B44" s="197"/>
      <c r="C44" s="446"/>
      <c r="D44" s="447"/>
      <c r="E44" s="447"/>
      <c r="F44" s="447"/>
      <c r="G44" s="447"/>
      <c r="H44" s="447"/>
      <c r="I44" s="447"/>
      <c r="J44" s="448"/>
    </row>
    <row r="45" spans="2:17" x14ac:dyDescent="0.25">
      <c r="B45" s="181"/>
      <c r="C45" s="95"/>
      <c r="D45" s="95"/>
      <c r="E45" s="95"/>
      <c r="F45" s="95"/>
      <c r="G45" s="95"/>
      <c r="H45" s="95"/>
      <c r="I45" s="95"/>
      <c r="J45" s="95"/>
    </row>
    <row r="46" spans="2:17" ht="15.75" thickBot="1" x14ac:dyDescent="0.3">
      <c r="B46" s="95"/>
      <c r="C46" s="95"/>
      <c r="D46" s="95"/>
      <c r="E46" s="95"/>
      <c r="F46" s="95"/>
      <c r="G46" s="95"/>
      <c r="H46" s="95"/>
      <c r="I46" s="95"/>
      <c r="J46" s="95"/>
    </row>
    <row r="47" spans="2:17" ht="15.75" thickBot="1" x14ac:dyDescent="0.3">
      <c r="B47" s="206" t="s">
        <v>160</v>
      </c>
      <c r="C47" s="418" t="s">
        <v>295</v>
      </c>
      <c r="D47" s="419"/>
      <c r="E47" s="419"/>
      <c r="F47" s="419"/>
      <c r="G47" s="419"/>
      <c r="H47" s="419"/>
      <c r="I47" s="419"/>
      <c r="J47" s="420"/>
    </row>
    <row r="48" spans="2:17" ht="39.4" customHeight="1" thickBot="1" x14ac:dyDescent="0.3">
      <c r="B48" s="200">
        <v>1</v>
      </c>
      <c r="C48" s="449" t="s">
        <v>502</v>
      </c>
      <c r="D48" s="450"/>
      <c r="E48" s="450"/>
      <c r="F48" s="450"/>
      <c r="G48" s="450"/>
      <c r="H48" s="450"/>
      <c r="I48" s="450"/>
      <c r="J48" s="451"/>
    </row>
    <row r="49" spans="2:19" ht="15.75" thickBot="1" x14ac:dyDescent="0.3">
      <c r="B49" s="95"/>
      <c r="C49" s="95"/>
      <c r="D49" s="95"/>
      <c r="E49" s="95"/>
      <c r="F49" s="95"/>
      <c r="G49" s="95"/>
      <c r="H49" s="95"/>
      <c r="I49" s="95"/>
      <c r="J49" s="95"/>
    </row>
    <row r="50" spans="2:19" ht="15.75" thickBot="1" x14ac:dyDescent="0.3">
      <c r="B50" s="206" t="s">
        <v>162</v>
      </c>
      <c r="C50" s="418" t="s">
        <v>297</v>
      </c>
      <c r="D50" s="419"/>
      <c r="E50" s="419"/>
      <c r="F50" s="419"/>
      <c r="G50" s="419"/>
      <c r="H50" s="419"/>
      <c r="I50" s="419"/>
      <c r="J50" s="420"/>
    </row>
    <row r="51" spans="2:19" x14ac:dyDescent="0.25">
      <c r="B51" s="185">
        <v>1</v>
      </c>
      <c r="C51" s="440" t="s">
        <v>296</v>
      </c>
      <c r="D51" s="441"/>
      <c r="E51" s="440" t="s">
        <v>298</v>
      </c>
      <c r="F51" s="441"/>
      <c r="G51" s="441"/>
      <c r="H51" s="441"/>
      <c r="I51" s="441"/>
      <c r="J51" s="442"/>
    </row>
    <row r="52" spans="2:19" ht="25.9" customHeight="1" x14ac:dyDescent="0.25">
      <c r="B52" s="186">
        <v>2</v>
      </c>
      <c r="C52" s="423" t="s">
        <v>167</v>
      </c>
      <c r="D52" s="424"/>
      <c r="E52" s="437" t="s">
        <v>301</v>
      </c>
      <c r="F52" s="438"/>
      <c r="G52" s="438"/>
      <c r="H52" s="438"/>
      <c r="I52" s="438"/>
      <c r="J52" s="439"/>
    </row>
    <row r="53" spans="2:19" ht="15.75" thickBot="1" x14ac:dyDescent="0.3">
      <c r="B53" s="187">
        <v>3</v>
      </c>
      <c r="C53" s="199" t="s">
        <v>299</v>
      </c>
      <c r="D53" s="199"/>
      <c r="E53" s="430" t="s">
        <v>300</v>
      </c>
      <c r="F53" s="434"/>
      <c r="G53" s="434"/>
      <c r="H53" s="434"/>
      <c r="I53" s="434"/>
      <c r="J53" s="443"/>
    </row>
    <row r="54" spans="2:19" ht="15.75" thickBot="1" x14ac:dyDescent="0.3">
      <c r="B54" s="95"/>
      <c r="C54" s="95"/>
      <c r="D54" s="95"/>
      <c r="E54" s="95"/>
      <c r="F54" s="95"/>
      <c r="G54" s="95"/>
      <c r="H54" s="95"/>
      <c r="I54" s="95"/>
      <c r="J54" s="95"/>
    </row>
    <row r="55" spans="2:19" ht="37.15" customHeight="1" thickBot="1" x14ac:dyDescent="0.3">
      <c r="B55" s="205" t="s">
        <v>163</v>
      </c>
      <c r="C55" s="431" t="s">
        <v>310</v>
      </c>
      <c r="D55" s="432"/>
      <c r="E55" s="432"/>
      <c r="F55" s="432"/>
      <c r="G55" s="432"/>
      <c r="H55" s="432"/>
      <c r="I55" s="432"/>
      <c r="J55" s="433"/>
    </row>
    <row r="56" spans="2:19" ht="14.65" customHeight="1" x14ac:dyDescent="0.25">
      <c r="B56" s="194">
        <v>1</v>
      </c>
      <c r="C56" s="456" t="s">
        <v>305</v>
      </c>
      <c r="D56" s="457"/>
      <c r="E56" s="458"/>
      <c r="F56" s="455" t="s">
        <v>166</v>
      </c>
      <c r="G56" s="440"/>
      <c r="H56" s="440"/>
      <c r="I56" s="207" t="s">
        <v>304</v>
      </c>
      <c r="J56" s="210">
        <v>0.5</v>
      </c>
      <c r="O56" s="102"/>
      <c r="P56" s="102"/>
      <c r="Q56" s="102"/>
      <c r="R56" s="102"/>
      <c r="S56" s="102"/>
    </row>
    <row r="57" spans="2:19" ht="15" customHeight="1" thickBot="1" x14ac:dyDescent="0.3">
      <c r="B57" s="197"/>
      <c r="C57" s="428" t="s">
        <v>306</v>
      </c>
      <c r="D57" s="428"/>
      <c r="E57" s="428"/>
      <c r="F57" s="429" t="s">
        <v>303</v>
      </c>
      <c r="G57" s="430"/>
      <c r="H57" s="430"/>
      <c r="I57" s="208" t="s">
        <v>304</v>
      </c>
      <c r="J57" s="209">
        <v>0.1</v>
      </c>
      <c r="O57" s="102"/>
      <c r="P57" s="102"/>
      <c r="Q57" s="102"/>
      <c r="R57" s="102"/>
      <c r="S57" s="102"/>
    </row>
    <row r="58" spans="2:19" ht="15" customHeight="1" thickBot="1" x14ac:dyDescent="0.3">
      <c r="B58" s="181"/>
      <c r="C58" s="95"/>
      <c r="D58" s="95"/>
      <c r="E58" s="95"/>
      <c r="F58" s="95"/>
      <c r="G58" s="95"/>
      <c r="H58" s="95"/>
      <c r="I58" s="181"/>
      <c r="J58" s="211"/>
      <c r="O58" s="102"/>
      <c r="P58" s="102"/>
      <c r="Q58" s="102"/>
      <c r="R58" s="102"/>
      <c r="S58" s="102"/>
    </row>
    <row r="59" spans="2:19" ht="50.65" customHeight="1" thickBot="1" x14ac:dyDescent="0.3">
      <c r="B59" s="205" t="s">
        <v>153</v>
      </c>
      <c r="C59" s="431" t="s">
        <v>497</v>
      </c>
      <c r="D59" s="432"/>
      <c r="E59" s="432"/>
      <c r="F59" s="432"/>
      <c r="G59" s="432"/>
      <c r="H59" s="432"/>
      <c r="I59" s="432"/>
      <c r="J59" s="433"/>
    </row>
    <row r="60" spans="2:19" x14ac:dyDescent="0.25">
      <c r="B60" s="194">
        <v>1</v>
      </c>
      <c r="C60" s="457" t="s">
        <v>305</v>
      </c>
      <c r="D60" s="457"/>
      <c r="E60" s="458"/>
      <c r="F60" s="455" t="s">
        <v>166</v>
      </c>
      <c r="G60" s="440"/>
      <c r="H60" s="440"/>
      <c r="I60" s="207" t="s">
        <v>304</v>
      </c>
      <c r="J60" s="210">
        <v>0.1</v>
      </c>
    </row>
    <row r="61" spans="2:19" ht="15.75" thickBot="1" x14ac:dyDescent="0.3">
      <c r="B61" s="197"/>
      <c r="C61" s="459" t="s">
        <v>306</v>
      </c>
      <c r="D61" s="428"/>
      <c r="E61" s="428"/>
      <c r="F61" s="429" t="s">
        <v>303</v>
      </c>
      <c r="G61" s="430"/>
      <c r="H61" s="430"/>
      <c r="I61" s="208" t="s">
        <v>304</v>
      </c>
      <c r="J61" s="209">
        <v>0.1</v>
      </c>
    </row>
    <row r="62" spans="2:19" x14ac:dyDescent="0.25">
      <c r="B62" s="222">
        <v>2</v>
      </c>
      <c r="C62" s="460" t="s">
        <v>326</v>
      </c>
      <c r="D62" s="461"/>
      <c r="E62" s="461"/>
      <c r="F62" s="461"/>
      <c r="G62" s="461"/>
      <c r="H62" s="461"/>
      <c r="I62" s="461"/>
      <c r="J62" s="462"/>
    </row>
    <row r="63" spans="2:19" x14ac:dyDescent="0.25">
      <c r="B63" s="222" t="s">
        <v>333</v>
      </c>
      <c r="C63" s="468" t="s">
        <v>323</v>
      </c>
      <c r="D63" s="469"/>
      <c r="E63" s="469"/>
      <c r="F63" s="469"/>
      <c r="G63" s="469"/>
      <c r="H63" s="469"/>
      <c r="I63" s="421" t="s">
        <v>329</v>
      </c>
      <c r="J63" s="422"/>
    </row>
    <row r="64" spans="2:19" x14ac:dyDescent="0.25">
      <c r="B64" s="186" t="s">
        <v>334</v>
      </c>
      <c r="C64" s="423" t="s">
        <v>324</v>
      </c>
      <c r="D64" s="424"/>
      <c r="E64" s="424"/>
      <c r="F64" s="424"/>
      <c r="G64" s="424"/>
      <c r="H64" s="424"/>
      <c r="I64" s="466" t="s">
        <v>327</v>
      </c>
      <c r="J64" s="467"/>
    </row>
    <row r="65" spans="2:10" ht="25.15" customHeight="1" thickBot="1" x14ac:dyDescent="0.3">
      <c r="B65" s="187" t="s">
        <v>335</v>
      </c>
      <c r="C65" s="430" t="s">
        <v>325</v>
      </c>
      <c r="D65" s="434"/>
      <c r="E65" s="434"/>
      <c r="F65" s="434"/>
      <c r="G65" s="434"/>
      <c r="H65" s="434"/>
      <c r="I65" s="470" t="s">
        <v>328</v>
      </c>
      <c r="J65" s="471"/>
    </row>
    <row r="66" spans="2:10" ht="15.75" thickBot="1" x14ac:dyDescent="0.3">
      <c r="B66" s="181"/>
      <c r="C66" s="95"/>
      <c r="D66" s="95"/>
      <c r="E66" s="95"/>
      <c r="F66" s="95"/>
      <c r="G66" s="95"/>
      <c r="H66" s="95"/>
      <c r="I66" s="181"/>
      <c r="J66" s="211"/>
    </row>
    <row r="67" spans="2:10" ht="51" customHeight="1" thickBot="1" x14ac:dyDescent="0.3">
      <c r="B67" s="205" t="s">
        <v>496</v>
      </c>
      <c r="C67" s="431" t="s">
        <v>312</v>
      </c>
      <c r="D67" s="432"/>
      <c r="E67" s="432"/>
      <c r="F67" s="432"/>
      <c r="G67" s="432"/>
      <c r="H67" s="432"/>
      <c r="I67" s="432"/>
      <c r="J67" s="433"/>
    </row>
    <row r="68" spans="2:10" x14ac:dyDescent="0.25">
      <c r="B68" s="194">
        <v>1</v>
      </c>
      <c r="C68" s="456" t="s">
        <v>308</v>
      </c>
      <c r="D68" s="457"/>
      <c r="E68" s="458"/>
      <c r="F68" s="455" t="s">
        <v>307</v>
      </c>
      <c r="G68" s="440"/>
      <c r="H68" s="440"/>
      <c r="I68" s="207" t="s">
        <v>304</v>
      </c>
      <c r="J68" s="210">
        <v>0.1</v>
      </c>
    </row>
    <row r="69" spans="2:10" ht="15.75" thickBot="1" x14ac:dyDescent="0.3">
      <c r="B69" s="197"/>
      <c r="C69" s="428" t="s">
        <v>309</v>
      </c>
      <c r="D69" s="428"/>
      <c r="E69" s="428"/>
      <c r="F69" s="429" t="s">
        <v>218</v>
      </c>
      <c r="G69" s="430"/>
      <c r="H69" s="430"/>
      <c r="I69" s="208" t="s">
        <v>304</v>
      </c>
      <c r="J69" s="209">
        <v>0.1</v>
      </c>
    </row>
    <row r="70" spans="2:10" x14ac:dyDescent="0.25">
      <c r="B70" s="222">
        <v>2</v>
      </c>
      <c r="C70" s="425" t="s">
        <v>326</v>
      </c>
      <c r="D70" s="426"/>
      <c r="E70" s="426"/>
      <c r="F70" s="426"/>
      <c r="G70" s="426"/>
      <c r="H70" s="426"/>
      <c r="I70" s="426"/>
      <c r="J70" s="427"/>
    </row>
    <row r="71" spans="2:10" x14ac:dyDescent="0.25">
      <c r="B71" s="222" t="s">
        <v>333</v>
      </c>
      <c r="C71" s="468" t="s">
        <v>323</v>
      </c>
      <c r="D71" s="469"/>
      <c r="E71" s="469"/>
      <c r="F71" s="469"/>
      <c r="G71" s="469"/>
      <c r="H71" s="469"/>
      <c r="I71" s="421" t="s">
        <v>329</v>
      </c>
      <c r="J71" s="422"/>
    </row>
    <row r="72" spans="2:10" x14ac:dyDescent="0.25">
      <c r="B72" s="186" t="s">
        <v>334</v>
      </c>
      <c r="C72" s="423" t="s">
        <v>331</v>
      </c>
      <c r="D72" s="424"/>
      <c r="E72" s="424"/>
      <c r="F72" s="424"/>
      <c r="G72" s="424"/>
      <c r="H72" s="424"/>
      <c r="I72" s="466" t="s">
        <v>327</v>
      </c>
      <c r="J72" s="467"/>
    </row>
    <row r="73" spans="2:10" ht="15" customHeight="1" thickBot="1" x14ac:dyDescent="0.3">
      <c r="B73" s="187" t="s">
        <v>335</v>
      </c>
      <c r="C73" s="430" t="s">
        <v>332</v>
      </c>
      <c r="D73" s="434"/>
      <c r="E73" s="434"/>
      <c r="F73" s="434"/>
      <c r="G73" s="434"/>
      <c r="H73" s="434"/>
      <c r="I73" s="435" t="s">
        <v>330</v>
      </c>
      <c r="J73" s="436"/>
    </row>
    <row r="74" spans="2:10" ht="15.75" thickBot="1" x14ac:dyDescent="0.3">
      <c r="B74" s="181"/>
      <c r="C74" s="95"/>
      <c r="D74" s="95"/>
      <c r="E74" s="95"/>
      <c r="F74" s="95"/>
      <c r="G74" s="95"/>
      <c r="H74" s="95"/>
      <c r="I74" s="181"/>
      <c r="J74" s="211"/>
    </row>
    <row r="75" spans="2:10" ht="15.75" thickBot="1" x14ac:dyDescent="0.3">
      <c r="B75" s="205" t="s">
        <v>164</v>
      </c>
      <c r="C75" s="431" t="s">
        <v>321</v>
      </c>
      <c r="D75" s="432"/>
      <c r="E75" s="432"/>
      <c r="F75" s="432"/>
      <c r="G75" s="432"/>
      <c r="H75" s="432"/>
      <c r="I75" s="432"/>
      <c r="J75" s="433"/>
    </row>
    <row r="76" spans="2:10" x14ac:dyDescent="0.25">
      <c r="B76" s="185">
        <v>1</v>
      </c>
      <c r="C76" s="440" t="s">
        <v>315</v>
      </c>
      <c r="D76" s="440"/>
      <c r="E76" s="440"/>
      <c r="F76" s="441"/>
      <c r="G76" s="441"/>
      <c r="H76" s="441"/>
      <c r="I76" s="207" t="s">
        <v>314</v>
      </c>
      <c r="J76" s="210">
        <v>0.3</v>
      </c>
    </row>
    <row r="77" spans="2:10" ht="15.75" thickBot="1" x14ac:dyDescent="0.3">
      <c r="B77" s="187">
        <v>2</v>
      </c>
      <c r="C77" s="430" t="s">
        <v>316</v>
      </c>
      <c r="D77" s="430"/>
      <c r="E77" s="430"/>
      <c r="F77" s="434"/>
      <c r="G77" s="434"/>
      <c r="H77" s="434"/>
      <c r="I77" s="208" t="s">
        <v>314</v>
      </c>
      <c r="J77" s="214" t="s">
        <v>317</v>
      </c>
    </row>
    <row r="78" spans="2:10" ht="15.75" thickBot="1" x14ac:dyDescent="0.3">
      <c r="B78" s="181"/>
      <c r="C78" s="95"/>
      <c r="D78" s="95"/>
      <c r="E78" s="95"/>
      <c r="F78" s="95"/>
      <c r="G78" s="95"/>
      <c r="H78" s="95"/>
      <c r="I78" s="181"/>
      <c r="J78" s="211"/>
    </row>
    <row r="79" spans="2:10" ht="15.75" thickBot="1" x14ac:dyDescent="0.3">
      <c r="B79" s="206" t="s">
        <v>165</v>
      </c>
      <c r="C79" s="418" t="s">
        <v>294</v>
      </c>
      <c r="D79" s="419"/>
      <c r="E79" s="419"/>
      <c r="F79" s="419"/>
      <c r="G79" s="419"/>
      <c r="H79" s="419"/>
      <c r="I79" s="419"/>
      <c r="J79" s="420"/>
    </row>
    <row r="80" spans="2:10" x14ac:dyDescent="0.25">
      <c r="B80" s="185">
        <v>1</v>
      </c>
      <c r="C80" s="463" t="s">
        <v>485</v>
      </c>
      <c r="D80" s="464"/>
      <c r="E80" s="464"/>
      <c r="F80" s="464"/>
      <c r="G80" s="464"/>
      <c r="H80" s="464"/>
      <c r="I80" s="464"/>
      <c r="J80" s="465"/>
    </row>
    <row r="81" spans="2:10" ht="25.15" customHeight="1" x14ac:dyDescent="0.25">
      <c r="B81" s="222">
        <v>2</v>
      </c>
      <c r="C81" s="452" t="s">
        <v>311</v>
      </c>
      <c r="D81" s="453"/>
      <c r="E81" s="453"/>
      <c r="F81" s="453"/>
      <c r="G81" s="453"/>
      <c r="H81" s="453"/>
      <c r="I81" s="453"/>
      <c r="J81" s="454"/>
    </row>
    <row r="87" spans="2:10" ht="40.5" customHeight="1" x14ac:dyDescent="0.25"/>
    <row r="88" spans="2:10" ht="39.4" customHeight="1" x14ac:dyDescent="0.25"/>
    <row r="89" spans="2:10" x14ac:dyDescent="0.25">
      <c r="B89" s="95"/>
      <c r="C89" s="95"/>
      <c r="D89" s="95"/>
      <c r="E89" s="95"/>
      <c r="F89" s="95"/>
      <c r="G89" s="95"/>
      <c r="H89" s="95"/>
      <c r="I89" s="95"/>
      <c r="J89" s="95"/>
    </row>
    <row r="90" spans="2:10" x14ac:dyDescent="0.25">
      <c r="B90" s="95"/>
      <c r="C90" s="95"/>
      <c r="D90" s="95"/>
      <c r="E90" s="95"/>
      <c r="F90" s="95"/>
      <c r="G90" s="95"/>
      <c r="H90" s="95"/>
      <c r="I90" s="95"/>
      <c r="J90" s="95"/>
    </row>
  </sheetData>
  <mergeCells count="80">
    <mergeCell ref="C3:J3"/>
    <mergeCell ref="C10:J10"/>
    <mergeCell ref="C12:J12"/>
    <mergeCell ref="C13:J13"/>
    <mergeCell ref="C14:J14"/>
    <mergeCell ref="C4:J4"/>
    <mergeCell ref="C5:J5"/>
    <mergeCell ref="C6:J6"/>
    <mergeCell ref="C7:J7"/>
    <mergeCell ref="C8:J8"/>
    <mergeCell ref="C11:J11"/>
    <mergeCell ref="C21:J21"/>
    <mergeCell ref="C22:J22"/>
    <mergeCell ref="C23:J23"/>
    <mergeCell ref="C36:J36"/>
    <mergeCell ref="C40:J40"/>
    <mergeCell ref="C37:J37"/>
    <mergeCell ref="C39:J39"/>
    <mergeCell ref="C34:J34"/>
    <mergeCell ref="C26:J26"/>
    <mergeCell ref="C27:J27"/>
    <mergeCell ref="C29:J29"/>
    <mergeCell ref="C30:J30"/>
    <mergeCell ref="C31:J31"/>
    <mergeCell ref="C32:J32"/>
    <mergeCell ref="C33:J33"/>
    <mergeCell ref="C28:J28"/>
    <mergeCell ref="C15:J15"/>
    <mergeCell ref="C17:J17"/>
    <mergeCell ref="C18:J18"/>
    <mergeCell ref="C19:J19"/>
    <mergeCell ref="C20:J20"/>
    <mergeCell ref="C67:J67"/>
    <mergeCell ref="C55:J55"/>
    <mergeCell ref="I72:J72"/>
    <mergeCell ref="I63:J63"/>
    <mergeCell ref="C63:H63"/>
    <mergeCell ref="C64:H64"/>
    <mergeCell ref="I64:J64"/>
    <mergeCell ref="C65:H65"/>
    <mergeCell ref="I65:J65"/>
    <mergeCell ref="C71:H71"/>
    <mergeCell ref="C81:J81"/>
    <mergeCell ref="C59:J59"/>
    <mergeCell ref="F56:H56"/>
    <mergeCell ref="F57:H57"/>
    <mergeCell ref="C56:E56"/>
    <mergeCell ref="C57:E57"/>
    <mergeCell ref="C60:E60"/>
    <mergeCell ref="C76:H76"/>
    <mergeCell ref="C77:H77"/>
    <mergeCell ref="F68:H68"/>
    <mergeCell ref="F60:H60"/>
    <mergeCell ref="C61:E61"/>
    <mergeCell ref="F61:H61"/>
    <mergeCell ref="C68:E68"/>
    <mergeCell ref="C62:J62"/>
    <mergeCell ref="C80:J80"/>
    <mergeCell ref="C38:J38"/>
    <mergeCell ref="C50:J50"/>
    <mergeCell ref="E51:J51"/>
    <mergeCell ref="E52:J52"/>
    <mergeCell ref="E53:J53"/>
    <mergeCell ref="C52:D52"/>
    <mergeCell ref="C51:D51"/>
    <mergeCell ref="C41:J41"/>
    <mergeCell ref="C42:J42"/>
    <mergeCell ref="C44:J44"/>
    <mergeCell ref="C43:J43"/>
    <mergeCell ref="C47:J47"/>
    <mergeCell ref="C48:J48"/>
    <mergeCell ref="C79:J79"/>
    <mergeCell ref="I71:J71"/>
    <mergeCell ref="C72:H72"/>
    <mergeCell ref="C70:J70"/>
    <mergeCell ref="C69:E69"/>
    <mergeCell ref="F69:H69"/>
    <mergeCell ref="C75:J75"/>
    <mergeCell ref="C73:H73"/>
    <mergeCell ref="I73:J73"/>
  </mergeCells>
  <conditionalFormatting sqref="C18:J23">
    <cfRule type="containsBlanks" dxfId="79" priority="7">
      <formula>LEN(TRIM(C18))=0</formula>
    </cfRule>
  </conditionalFormatting>
  <conditionalFormatting sqref="C40:J40">
    <cfRule type="containsBlanks" dxfId="78" priority="6">
      <formula>LEN(TRIM(C40))=0</formula>
    </cfRule>
  </conditionalFormatting>
  <conditionalFormatting sqref="C42:J42">
    <cfRule type="containsBlanks" dxfId="77" priority="5">
      <formula>LEN(TRIM(C42))=0</formula>
    </cfRule>
  </conditionalFormatting>
  <conditionalFormatting sqref="C44:J44">
    <cfRule type="containsBlanks" dxfId="76" priority="4">
      <formula>LEN(TRIM(C44))=0</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M50"/>
  <sheetViews>
    <sheetView zoomScale="150" zoomScaleNormal="150" workbookViewId="0">
      <selection activeCell="P32" sqref="P32"/>
    </sheetView>
  </sheetViews>
  <sheetFormatPr defaultRowHeight="15" x14ac:dyDescent="0.25"/>
  <cols>
    <col min="1" max="1" width="4.7109375" customWidth="1"/>
    <col min="2" max="2" width="4.28515625" customWidth="1"/>
    <col min="3" max="3" width="4.42578125" customWidth="1"/>
    <col min="10" max="10" width="10.28515625" customWidth="1"/>
  </cols>
  <sheetData>
    <row r="4" spans="3:13" x14ac:dyDescent="0.25">
      <c r="C4" s="1" t="s">
        <v>11</v>
      </c>
      <c r="D4" s="2"/>
    </row>
    <row r="5" spans="3:13" ht="5.65" customHeight="1" x14ac:dyDescent="0.25"/>
    <row r="6" spans="3:13" x14ac:dyDescent="0.25">
      <c r="C6" s="510"/>
      <c r="D6" s="510"/>
      <c r="E6" s="510"/>
      <c r="F6" s="510"/>
      <c r="G6" s="510"/>
      <c r="H6" s="510"/>
      <c r="I6" s="510"/>
      <c r="J6" s="510"/>
    </row>
    <row r="7" spans="3:13" x14ac:dyDescent="0.25">
      <c r="C7" s="510"/>
      <c r="D7" s="510"/>
      <c r="E7" s="510"/>
      <c r="F7" s="510"/>
      <c r="G7" s="510"/>
      <c r="H7" s="510"/>
      <c r="I7" s="510"/>
      <c r="J7" s="510"/>
    </row>
    <row r="8" spans="3:13" x14ac:dyDescent="0.25">
      <c r="C8" s="510"/>
      <c r="D8" s="510"/>
      <c r="E8" s="510"/>
      <c r="F8" s="510"/>
      <c r="G8" s="510"/>
      <c r="H8" s="510"/>
      <c r="I8" s="510"/>
      <c r="J8" s="510"/>
    </row>
    <row r="10" spans="3:13" ht="20.25" x14ac:dyDescent="0.3">
      <c r="C10" s="514" t="s">
        <v>370</v>
      </c>
      <c r="D10" s="514"/>
      <c r="E10" s="514"/>
      <c r="F10" s="514"/>
      <c r="G10" s="514"/>
      <c r="H10" s="514"/>
      <c r="I10" s="514"/>
      <c r="J10" s="514"/>
    </row>
    <row r="11" spans="3:13" x14ac:dyDescent="0.25">
      <c r="C11" s="4"/>
      <c r="D11" s="4"/>
      <c r="E11" s="4"/>
      <c r="F11" s="4"/>
      <c r="G11" s="4"/>
      <c r="H11" s="4"/>
      <c r="I11" s="4"/>
      <c r="J11" s="4"/>
    </row>
    <row r="12" spans="3:13" ht="20.25" x14ac:dyDescent="0.3">
      <c r="C12" s="514" t="s">
        <v>371</v>
      </c>
      <c r="D12" s="514"/>
      <c r="E12" s="514"/>
      <c r="F12" s="514"/>
      <c r="G12" s="514"/>
      <c r="H12" s="514"/>
      <c r="I12" s="514"/>
      <c r="J12" s="514"/>
    </row>
    <row r="13" spans="3:13" ht="9" customHeight="1" x14ac:dyDescent="0.25">
      <c r="C13" s="4"/>
      <c r="D13" s="4"/>
      <c r="E13" s="4"/>
      <c r="F13" s="4"/>
      <c r="G13" s="4"/>
      <c r="H13" s="4"/>
      <c r="I13" s="4"/>
      <c r="J13" s="4"/>
      <c r="M13" s="88"/>
    </row>
    <row r="14" spans="3:13" ht="18" x14ac:dyDescent="0.25">
      <c r="C14" s="513" t="s">
        <v>135</v>
      </c>
      <c r="D14" s="513"/>
      <c r="E14" s="513"/>
      <c r="F14" s="513"/>
      <c r="G14" s="513"/>
      <c r="H14" s="513"/>
      <c r="I14" s="513"/>
      <c r="J14" s="513"/>
    </row>
    <row r="15" spans="3:13" ht="8.1" customHeight="1" x14ac:dyDescent="0.25">
      <c r="C15" s="5"/>
      <c r="D15" s="5"/>
      <c r="E15" s="5"/>
      <c r="F15" s="5"/>
      <c r="G15" s="5"/>
      <c r="H15" s="5"/>
      <c r="I15" s="5"/>
      <c r="J15" s="5"/>
    </row>
    <row r="16" spans="3:13" x14ac:dyDescent="0.25">
      <c r="C16" s="1" t="s">
        <v>137</v>
      </c>
      <c r="D16" s="4"/>
      <c r="E16" s="506"/>
      <c r="F16" s="507"/>
      <c r="G16" s="507"/>
      <c r="H16" s="507"/>
      <c r="I16" s="507"/>
      <c r="J16" s="507"/>
      <c r="K16" s="507"/>
    </row>
    <row r="17" spans="2:11" ht="5.0999999999999996" customHeight="1" x14ac:dyDescent="0.25">
      <c r="C17" s="4"/>
      <c r="D17" s="4"/>
      <c r="E17" s="4"/>
      <c r="F17" s="4"/>
      <c r="G17" s="4"/>
      <c r="H17" s="4"/>
      <c r="I17" s="4"/>
      <c r="J17" s="4"/>
    </row>
    <row r="18" spans="2:11" x14ac:dyDescent="0.25">
      <c r="B18" s="510"/>
      <c r="C18" s="510"/>
      <c r="D18" s="510"/>
      <c r="E18" s="510"/>
      <c r="F18" s="510"/>
      <c r="G18" s="510"/>
      <c r="H18" s="510"/>
      <c r="I18" s="510"/>
      <c r="J18" s="510"/>
      <c r="K18" s="510"/>
    </row>
    <row r="19" spans="2:11" ht="4.5" customHeight="1" x14ac:dyDescent="0.25">
      <c r="C19" s="4"/>
      <c r="D19" s="4"/>
      <c r="E19" s="4"/>
      <c r="F19" s="4"/>
      <c r="G19" s="4"/>
      <c r="H19" s="4"/>
      <c r="I19" s="4"/>
      <c r="J19" s="4"/>
      <c r="K19" s="90"/>
    </row>
    <row r="20" spans="2:11" x14ac:dyDescent="0.25">
      <c r="C20" s="1" t="s">
        <v>136</v>
      </c>
      <c r="D20" s="4"/>
      <c r="E20" s="506"/>
      <c r="F20" s="507"/>
      <c r="G20" s="507"/>
      <c r="H20" s="507"/>
      <c r="I20" s="507"/>
      <c r="J20" s="507"/>
      <c r="K20" s="507"/>
    </row>
    <row r="21" spans="2:11" ht="5.65" customHeight="1" x14ac:dyDescent="0.25">
      <c r="C21" s="4"/>
      <c r="D21" s="3"/>
      <c r="E21" s="3"/>
      <c r="F21" s="3"/>
      <c r="G21" s="3"/>
      <c r="H21" s="4"/>
      <c r="I21" s="4"/>
      <c r="J21" s="4"/>
      <c r="K21" s="90"/>
    </row>
    <row r="22" spans="2:11" x14ac:dyDescent="0.25">
      <c r="B22" s="510"/>
      <c r="C22" s="510"/>
      <c r="D22" s="510"/>
      <c r="E22" s="510"/>
      <c r="F22" s="510"/>
      <c r="G22" s="510"/>
      <c r="H22" s="510"/>
      <c r="I22" s="510"/>
      <c r="J22" s="510"/>
      <c r="K22" s="510"/>
    </row>
    <row r="23" spans="2:11" ht="5.0999999999999996" customHeight="1" x14ac:dyDescent="0.25">
      <c r="C23" s="4"/>
      <c r="D23" s="4"/>
      <c r="E23" s="4"/>
      <c r="F23" s="4"/>
      <c r="G23" s="4"/>
      <c r="H23" s="4"/>
      <c r="I23" s="4"/>
      <c r="J23" s="4"/>
    </row>
    <row r="24" spans="2:11" x14ac:dyDescent="0.25">
      <c r="C24" s="512" t="s">
        <v>118</v>
      </c>
      <c r="D24" s="510"/>
      <c r="E24" s="506"/>
      <c r="F24" s="507"/>
      <c r="G24" s="507"/>
      <c r="H24" s="507"/>
      <c r="I24" s="507"/>
      <c r="J24" s="507"/>
      <c r="K24" s="507"/>
    </row>
    <row r="25" spans="2:11" ht="5.0999999999999996" customHeight="1" x14ac:dyDescent="0.25">
      <c r="C25" s="4"/>
      <c r="D25" s="4"/>
      <c r="E25" s="4"/>
      <c r="F25" s="4"/>
      <c r="G25" s="4"/>
      <c r="H25" s="4"/>
      <c r="I25" s="4"/>
      <c r="J25" s="4"/>
    </row>
    <row r="26" spans="2:11" x14ac:dyDescent="0.25">
      <c r="B26" s="510"/>
      <c r="C26" s="510"/>
      <c r="D26" s="510"/>
      <c r="E26" s="510"/>
      <c r="F26" s="510"/>
      <c r="G26" s="510"/>
      <c r="H26" s="510"/>
      <c r="I26" s="510"/>
      <c r="J26" s="510"/>
      <c r="K26" s="510"/>
    </row>
    <row r="27" spans="2:11" x14ac:dyDescent="0.25">
      <c r="C27" s="4"/>
      <c r="D27" s="4"/>
      <c r="E27" s="4"/>
      <c r="F27" s="4"/>
      <c r="G27" s="4"/>
      <c r="H27" s="4"/>
      <c r="I27" s="4"/>
      <c r="J27" s="4"/>
    </row>
    <row r="28" spans="2:11" x14ac:dyDescent="0.25">
      <c r="C28" s="4"/>
      <c r="D28" s="4"/>
      <c r="E28" s="4"/>
      <c r="F28" s="4"/>
      <c r="G28" s="4"/>
      <c r="H28" s="4"/>
      <c r="I28" s="4"/>
      <c r="J28" s="4"/>
    </row>
    <row r="29" spans="2:11" x14ac:dyDescent="0.25">
      <c r="C29" s="4"/>
      <c r="D29" s="4"/>
      <c r="E29" s="4"/>
      <c r="F29" s="4"/>
      <c r="G29" s="4"/>
      <c r="H29" s="4"/>
      <c r="I29" s="4"/>
      <c r="J29" s="4"/>
    </row>
    <row r="30" spans="2:11" x14ac:dyDescent="0.25">
      <c r="C30" s="512" t="s">
        <v>12</v>
      </c>
      <c r="D30" s="510"/>
      <c r="E30" s="510"/>
      <c r="F30" s="4"/>
      <c r="G30" s="4"/>
      <c r="H30" s="511" t="s">
        <v>13</v>
      </c>
      <c r="I30" s="509"/>
      <c r="J30" s="509"/>
    </row>
    <row r="31" spans="2:11" ht="6.6" customHeight="1" x14ac:dyDescent="0.25">
      <c r="C31" s="4"/>
      <c r="D31" s="4"/>
      <c r="E31" s="4"/>
      <c r="F31" s="4"/>
      <c r="G31" s="4"/>
      <c r="H31" s="4"/>
      <c r="I31" s="4"/>
      <c r="J31" s="4"/>
    </row>
    <row r="32" spans="2:11" x14ac:dyDescent="0.25">
      <c r="C32" s="6">
        <v>1</v>
      </c>
      <c r="D32" s="402"/>
      <c r="E32" s="510"/>
      <c r="F32" s="510"/>
      <c r="G32" s="510"/>
      <c r="H32" s="4"/>
      <c r="I32" s="4"/>
      <c r="J32" s="4"/>
    </row>
    <row r="33" spans="3:10" x14ac:dyDescent="0.25">
      <c r="C33" s="4"/>
      <c r="D33" s="3"/>
      <c r="E33" s="3"/>
      <c r="F33" s="3"/>
      <c r="G33" s="3"/>
      <c r="H33" s="4"/>
      <c r="I33" s="4"/>
      <c r="J33" s="4"/>
    </row>
    <row r="34" spans="3:10" x14ac:dyDescent="0.25">
      <c r="C34" s="4"/>
      <c r="D34" s="3"/>
      <c r="E34" s="3"/>
      <c r="F34" s="3"/>
      <c r="G34" s="3"/>
      <c r="H34" s="4"/>
      <c r="I34" s="4"/>
      <c r="J34" s="4"/>
    </row>
    <row r="35" spans="3:10" x14ac:dyDescent="0.25">
      <c r="C35" s="4"/>
      <c r="D35" s="3"/>
      <c r="E35" s="3"/>
      <c r="F35" s="3"/>
      <c r="G35" s="3"/>
      <c r="H35" s="4"/>
      <c r="I35" s="4"/>
      <c r="J35" s="4"/>
    </row>
    <row r="36" spans="3:10" ht="6" customHeight="1" x14ac:dyDescent="0.25"/>
    <row r="37" spans="3:10" x14ac:dyDescent="0.25">
      <c r="C37" s="6">
        <v>2</v>
      </c>
      <c r="D37" s="402"/>
      <c r="E37" s="510"/>
      <c r="F37" s="510"/>
      <c r="G37" s="510"/>
      <c r="H37" s="4"/>
      <c r="I37" s="4"/>
      <c r="J37" s="4"/>
    </row>
    <row r="38" spans="3:10" x14ac:dyDescent="0.25">
      <c r="C38" s="4"/>
      <c r="D38" s="3"/>
      <c r="E38" s="3"/>
      <c r="F38" s="3"/>
      <c r="G38" s="3"/>
      <c r="H38" s="4"/>
      <c r="I38" s="4"/>
      <c r="J38" s="4"/>
    </row>
    <row r="39" spans="3:10" x14ac:dyDescent="0.25">
      <c r="C39" s="4"/>
      <c r="D39" s="3"/>
      <c r="E39" s="3"/>
      <c r="F39" s="3"/>
      <c r="G39" s="3"/>
      <c r="H39" s="4"/>
      <c r="I39" s="4"/>
      <c r="J39" s="4"/>
    </row>
    <row r="40" spans="3:10" x14ac:dyDescent="0.25">
      <c r="C40" s="4"/>
      <c r="D40" s="3"/>
      <c r="E40" s="3"/>
      <c r="F40" s="3"/>
      <c r="G40" s="3"/>
      <c r="H40" s="4"/>
      <c r="I40" s="4"/>
      <c r="J40" s="4"/>
    </row>
    <row r="41" spans="3:10" ht="5.0999999999999996" customHeight="1" x14ac:dyDescent="0.25"/>
    <row r="42" spans="3:10" x14ac:dyDescent="0.25">
      <c r="C42" s="6">
        <v>3</v>
      </c>
      <c r="D42" s="402"/>
      <c r="E42" s="510"/>
      <c r="F42" s="510"/>
      <c r="G42" s="510"/>
      <c r="H42" s="4"/>
      <c r="I42" s="4"/>
      <c r="J42" s="4"/>
    </row>
    <row r="43" spans="3:10" x14ac:dyDescent="0.25">
      <c r="C43" s="4"/>
      <c r="D43" s="4"/>
      <c r="E43" s="4"/>
      <c r="F43" s="4"/>
      <c r="G43" s="4"/>
      <c r="H43" s="4"/>
      <c r="I43" s="4"/>
      <c r="J43" s="4"/>
    </row>
    <row r="44" spans="3:10" x14ac:dyDescent="0.25">
      <c r="C44" s="4"/>
      <c r="D44" s="4"/>
      <c r="E44" s="4"/>
      <c r="F44" s="4"/>
      <c r="G44" s="4"/>
      <c r="H44" s="4"/>
      <c r="I44" s="4"/>
      <c r="J44" s="4"/>
    </row>
    <row r="45" spans="3:10" x14ac:dyDescent="0.25">
      <c r="C45" s="4"/>
      <c r="D45" s="4"/>
      <c r="E45" s="4"/>
      <c r="F45" s="4"/>
      <c r="G45" s="4"/>
      <c r="H45" s="4"/>
      <c r="I45" s="4"/>
      <c r="J45" s="4"/>
    </row>
    <row r="48" spans="3:10" x14ac:dyDescent="0.25">
      <c r="C48" s="511" t="s">
        <v>119</v>
      </c>
      <c r="D48" s="509"/>
      <c r="E48" s="509"/>
      <c r="F48" s="509"/>
      <c r="H48" s="511" t="s">
        <v>120</v>
      </c>
      <c r="I48" s="511"/>
    </row>
    <row r="49" spans="4:10" ht="8.65" customHeight="1" x14ac:dyDescent="0.25"/>
    <row r="50" spans="4:10" x14ac:dyDescent="0.25">
      <c r="D50" s="509"/>
      <c r="E50" s="509"/>
      <c r="F50" s="509"/>
      <c r="H50" s="508"/>
      <c r="I50" s="509"/>
      <c r="J50" s="510"/>
    </row>
  </sheetData>
  <mergeCells count="22">
    <mergeCell ref="C14:J14"/>
    <mergeCell ref="C6:J6"/>
    <mergeCell ref="C7:J7"/>
    <mergeCell ref="C8:J8"/>
    <mergeCell ref="C12:J12"/>
    <mergeCell ref="C10:J10"/>
    <mergeCell ref="E16:K16"/>
    <mergeCell ref="E20:K20"/>
    <mergeCell ref="E24:K24"/>
    <mergeCell ref="H50:J50"/>
    <mergeCell ref="D50:F50"/>
    <mergeCell ref="C48:F48"/>
    <mergeCell ref="H48:I48"/>
    <mergeCell ref="B18:K18"/>
    <mergeCell ref="B22:K22"/>
    <mergeCell ref="B26:K26"/>
    <mergeCell ref="C24:D24"/>
    <mergeCell ref="C30:E30"/>
    <mergeCell ref="H30:J30"/>
    <mergeCell ref="D32:G32"/>
    <mergeCell ref="D37:G37"/>
    <mergeCell ref="D42:G42"/>
  </mergeCells>
  <conditionalFormatting sqref="D50:F50">
    <cfRule type="containsBlanks" dxfId="75" priority="1">
      <formula>LEN(TRIM(D50))=0</formula>
    </cfRule>
  </conditionalFormatting>
  <conditionalFormatting sqref="D32:G32">
    <cfRule type="containsBlanks" dxfId="74" priority="4">
      <formula>LEN(TRIM(D32))=0</formula>
    </cfRule>
  </conditionalFormatting>
  <conditionalFormatting sqref="D37:G37">
    <cfRule type="containsBlanks" dxfId="73" priority="3">
      <formula>LEN(TRIM(D37))=0</formula>
    </cfRule>
  </conditionalFormatting>
  <conditionalFormatting sqref="D42:G42">
    <cfRule type="containsBlanks" dxfId="72" priority="2">
      <formula>LEN(TRIM(D42))=0</formula>
    </cfRule>
  </conditionalFormatting>
  <conditionalFormatting sqref="E16">
    <cfRule type="containsBlanks" dxfId="71" priority="7">
      <formula>LEN(TRIM(E16))=0</formula>
    </cfRule>
  </conditionalFormatting>
  <conditionalFormatting sqref="E20">
    <cfRule type="containsBlanks" dxfId="70" priority="6">
      <formula>LEN(TRIM(E20))=0</formula>
    </cfRule>
  </conditionalFormatting>
  <conditionalFormatting sqref="E24">
    <cfRule type="containsBlanks" dxfId="69" priority="5">
      <formula>LEN(TRIM(E24))=0</formula>
    </cfRule>
  </conditionalFormatting>
  <conditionalFormatting sqref="H50">
    <cfRule type="containsBlanks" dxfId="68" priority="10">
      <formula>LEN(TRIM(H50))=0</formula>
    </cfRule>
  </conditionalFormatting>
  <pageMargins left="0.98425196850393704" right="0.39370078740157483"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W442"/>
  <sheetViews>
    <sheetView topLeftCell="A406" zoomScale="150" zoomScaleNormal="150" workbookViewId="0">
      <selection activeCell="I319" sqref="I319"/>
    </sheetView>
  </sheetViews>
  <sheetFormatPr defaultRowHeight="15" x14ac:dyDescent="0.25"/>
  <cols>
    <col min="1" max="1" width="0.85546875" customWidth="1"/>
    <col min="2" max="2" width="4.7109375" customWidth="1"/>
    <col min="3" max="3" width="39.28515625" customWidth="1"/>
    <col min="4" max="4" width="10.28515625" customWidth="1"/>
    <col min="5" max="6" width="12.28515625" customWidth="1"/>
    <col min="11" max="11" width="7.42578125" customWidth="1"/>
    <col min="12" max="12" width="8" customWidth="1"/>
    <col min="13" max="13" width="11.7109375" customWidth="1"/>
    <col min="14" max="14" width="7.42578125" customWidth="1"/>
  </cols>
  <sheetData>
    <row r="2" spans="2:6" ht="16.5" thickBot="1" x14ac:dyDescent="0.3">
      <c r="B2" s="7" t="s">
        <v>14</v>
      </c>
      <c r="C2" s="7"/>
      <c r="D2" s="7"/>
      <c r="E2" s="7"/>
      <c r="F2" s="7"/>
    </row>
    <row r="3" spans="2:6" ht="15.75" x14ac:dyDescent="0.25">
      <c r="B3" s="7"/>
      <c r="C3" s="7"/>
      <c r="D3" s="563" t="s">
        <v>15</v>
      </c>
      <c r="E3" s="564"/>
      <c r="F3" s="9" t="s">
        <v>16</v>
      </c>
    </row>
    <row r="4" spans="2:6" ht="16.5" thickBot="1" x14ac:dyDescent="0.3">
      <c r="B4" s="7"/>
      <c r="C4" s="7"/>
      <c r="D4" s="565"/>
      <c r="E4" s="566"/>
      <c r="F4" s="89"/>
    </row>
    <row r="5" spans="2:6" ht="15" customHeight="1" thickBot="1" x14ac:dyDescent="0.3">
      <c r="B5" s="7"/>
      <c r="C5" s="7"/>
      <c r="D5" s="7"/>
      <c r="E5" s="7"/>
      <c r="F5" s="7"/>
    </row>
    <row r="6" spans="2:6" ht="15" customHeight="1" x14ac:dyDescent="0.25">
      <c r="B6" s="18" t="s">
        <v>17</v>
      </c>
      <c r="C6" s="91" t="s">
        <v>122</v>
      </c>
      <c r="D6" s="530" t="s">
        <v>124</v>
      </c>
      <c r="E6" s="578"/>
      <c r="F6" s="579"/>
    </row>
    <row r="7" spans="2:6" ht="15" customHeight="1" x14ac:dyDescent="0.25">
      <c r="B7" s="43" t="s">
        <v>123</v>
      </c>
      <c r="C7" s="53"/>
      <c r="D7" s="575"/>
      <c r="E7" s="576"/>
      <c r="F7" s="577"/>
    </row>
    <row r="8" spans="2:6" ht="15" customHeight="1" x14ac:dyDescent="0.25">
      <c r="B8" s="52"/>
      <c r="C8" s="12"/>
      <c r="D8" s="524"/>
      <c r="E8" s="561"/>
      <c r="F8" s="562"/>
    </row>
    <row r="9" spans="2:6" ht="15" customHeight="1" x14ac:dyDescent="0.25">
      <c r="B9" s="11"/>
      <c r="C9" s="40"/>
      <c r="D9" s="580"/>
      <c r="E9" s="581"/>
      <c r="F9" s="582"/>
    </row>
    <row r="10" spans="2:6" ht="15" customHeight="1" x14ac:dyDescent="0.25">
      <c r="B10" s="93" t="s">
        <v>125</v>
      </c>
      <c r="C10" s="53"/>
      <c r="D10" s="575"/>
      <c r="E10" s="576"/>
      <c r="F10" s="577"/>
    </row>
    <row r="11" spans="2:6" ht="15" customHeight="1" x14ac:dyDescent="0.25">
      <c r="B11" s="94"/>
      <c r="C11" s="12"/>
      <c r="D11" s="524"/>
      <c r="E11" s="561"/>
      <c r="F11" s="562"/>
    </row>
    <row r="12" spans="2:6" ht="15" customHeight="1" x14ac:dyDescent="0.25">
      <c r="B12" s="11"/>
      <c r="C12" s="40"/>
      <c r="D12" s="580"/>
      <c r="E12" s="581"/>
      <c r="F12" s="582"/>
    </row>
    <row r="13" spans="2:6" ht="15" customHeight="1" x14ac:dyDescent="0.25">
      <c r="B13" s="43" t="s">
        <v>126</v>
      </c>
      <c r="C13" s="53"/>
      <c r="D13" s="575"/>
      <c r="E13" s="576"/>
      <c r="F13" s="577"/>
    </row>
    <row r="14" spans="2:6" ht="15" customHeight="1" x14ac:dyDescent="0.25">
      <c r="B14" s="52"/>
      <c r="C14" s="12"/>
      <c r="D14" s="524"/>
      <c r="E14" s="561"/>
      <c r="F14" s="562"/>
    </row>
    <row r="15" spans="2:6" ht="15" customHeight="1" thickBot="1" x14ac:dyDescent="0.3">
      <c r="B15" s="92"/>
      <c r="C15" s="24"/>
      <c r="D15" s="558"/>
      <c r="E15" s="559"/>
      <c r="F15" s="560"/>
    </row>
    <row r="16" spans="2:6" ht="6.6" customHeight="1" thickBot="1" x14ac:dyDescent="0.3">
      <c r="B16" s="32"/>
      <c r="C16" s="32"/>
      <c r="D16" s="32"/>
      <c r="E16" s="32"/>
      <c r="F16" s="32"/>
    </row>
    <row r="17" spans="2:6" ht="15.75" thickBot="1" x14ac:dyDescent="0.3">
      <c r="B17" s="10" t="s">
        <v>19</v>
      </c>
      <c r="C17" s="534" t="s">
        <v>18</v>
      </c>
      <c r="D17" s="567"/>
      <c r="E17" s="567"/>
      <c r="F17" s="568"/>
    </row>
    <row r="18" spans="2:6" ht="25.5" customHeight="1" x14ac:dyDescent="0.25">
      <c r="B18" s="8" t="s">
        <v>138</v>
      </c>
      <c r="C18" s="21" t="s">
        <v>121</v>
      </c>
      <c r="D18" s="569"/>
      <c r="E18" s="570"/>
      <c r="F18" s="571"/>
    </row>
    <row r="19" spans="2:6" ht="25.5" customHeight="1" x14ac:dyDescent="0.25">
      <c r="B19" s="13" t="s">
        <v>139</v>
      </c>
      <c r="C19" s="14" t="s">
        <v>2</v>
      </c>
      <c r="D19" s="572"/>
      <c r="E19" s="573"/>
      <c r="F19" s="574"/>
    </row>
    <row r="20" spans="2:6" ht="25.15" customHeight="1" thickBot="1" x14ac:dyDescent="0.3">
      <c r="B20" s="16" t="s">
        <v>140</v>
      </c>
      <c r="C20" s="17" t="s">
        <v>4</v>
      </c>
      <c r="D20" s="555"/>
      <c r="E20" s="556"/>
      <c r="F20" s="557"/>
    </row>
    <row r="21" spans="2:6" ht="15.75" thickBot="1" x14ac:dyDescent="0.3"/>
    <row r="22" spans="2:6" x14ac:dyDescent="0.25">
      <c r="B22" s="18" t="s">
        <v>40</v>
      </c>
      <c r="C22" s="19" t="s">
        <v>5</v>
      </c>
      <c r="D22" s="20"/>
      <c r="E22" s="21" t="s">
        <v>20</v>
      </c>
      <c r="F22" s="22" t="s">
        <v>21</v>
      </c>
    </row>
    <row r="23" spans="2:6" ht="15.75" thickBot="1" x14ac:dyDescent="0.3">
      <c r="B23" s="237"/>
      <c r="D23" s="149"/>
      <c r="E23" s="12" t="s">
        <v>22</v>
      </c>
      <c r="F23" s="238" t="s">
        <v>23</v>
      </c>
    </row>
    <row r="24" spans="2:6" x14ac:dyDescent="0.25">
      <c r="B24" s="8" t="s">
        <v>0</v>
      </c>
      <c r="C24" s="583" t="s">
        <v>24</v>
      </c>
      <c r="D24" s="583"/>
      <c r="E24" s="259"/>
      <c r="F24" s="260"/>
    </row>
    <row r="25" spans="2:6" x14ac:dyDescent="0.25">
      <c r="B25" s="13" t="s">
        <v>1</v>
      </c>
      <c r="C25" s="14" t="s">
        <v>9</v>
      </c>
      <c r="D25" s="14"/>
      <c r="E25" s="261"/>
      <c r="F25" s="262"/>
    </row>
    <row r="26" spans="2:6" x14ac:dyDescent="0.25">
      <c r="B26" s="13" t="s">
        <v>3</v>
      </c>
      <c r="C26" s="14" t="s">
        <v>25</v>
      </c>
      <c r="D26" s="26" t="s">
        <v>7</v>
      </c>
      <c r="E26" s="261"/>
      <c r="F26" s="262"/>
    </row>
    <row r="27" spans="2:6" ht="24" customHeight="1" x14ac:dyDescent="0.25">
      <c r="B27" s="13" t="s">
        <v>26</v>
      </c>
      <c r="C27" s="15" t="s">
        <v>27</v>
      </c>
      <c r="D27" s="26" t="s">
        <v>7</v>
      </c>
      <c r="E27" s="261"/>
      <c r="F27" s="262"/>
    </row>
    <row r="28" spans="2:6" x14ac:dyDescent="0.25">
      <c r="B28" s="13" t="s">
        <v>28</v>
      </c>
      <c r="C28" s="14" t="s">
        <v>29</v>
      </c>
      <c r="D28" s="26" t="s">
        <v>7</v>
      </c>
      <c r="E28" s="261"/>
      <c r="F28" s="262"/>
    </row>
    <row r="29" spans="2:6" x14ac:dyDescent="0.25">
      <c r="B29" s="13" t="s">
        <v>344</v>
      </c>
      <c r="C29" s="14" t="s">
        <v>157</v>
      </c>
      <c r="D29" s="26" t="s">
        <v>7</v>
      </c>
      <c r="E29" s="261"/>
      <c r="F29" s="262"/>
    </row>
    <row r="30" spans="2:6" x14ac:dyDescent="0.25">
      <c r="B30" s="13" t="s">
        <v>345</v>
      </c>
      <c r="C30" s="14" t="s">
        <v>343</v>
      </c>
      <c r="D30" s="26" t="s">
        <v>7</v>
      </c>
      <c r="E30" s="261"/>
      <c r="F30" s="262"/>
    </row>
    <row r="31" spans="2:6" x14ac:dyDescent="0.25">
      <c r="B31" s="13" t="s">
        <v>3</v>
      </c>
      <c r="C31" s="14" t="s">
        <v>30</v>
      </c>
      <c r="D31" s="26" t="s">
        <v>8</v>
      </c>
      <c r="E31" s="261"/>
      <c r="F31" s="262"/>
    </row>
    <row r="32" spans="2:6" x14ac:dyDescent="0.25">
      <c r="B32" s="13" t="s">
        <v>31</v>
      </c>
      <c r="C32" s="14" t="s">
        <v>10</v>
      </c>
      <c r="D32" s="236" t="s">
        <v>347</v>
      </c>
      <c r="E32" s="261"/>
      <c r="F32" s="262"/>
    </row>
    <row r="33" spans="2:6" x14ac:dyDescent="0.25">
      <c r="B33" s="13" t="s">
        <v>32</v>
      </c>
      <c r="C33" s="14" t="s">
        <v>199</v>
      </c>
      <c r="D33" s="236" t="s">
        <v>348</v>
      </c>
      <c r="E33" s="261"/>
      <c r="F33" s="262"/>
    </row>
    <row r="34" spans="2:6" x14ac:dyDescent="0.25">
      <c r="B34" s="13" t="s">
        <v>33</v>
      </c>
      <c r="C34" s="14" t="s">
        <v>346</v>
      </c>
      <c r="D34" s="26" t="s">
        <v>7</v>
      </c>
      <c r="E34" s="261"/>
      <c r="F34" s="262"/>
    </row>
    <row r="35" spans="2:6" x14ac:dyDescent="0.25">
      <c r="B35" s="13" t="s">
        <v>34</v>
      </c>
      <c r="C35" s="14" t="s">
        <v>35</v>
      </c>
      <c r="D35" s="26" t="s">
        <v>36</v>
      </c>
      <c r="E35" s="261"/>
      <c r="F35" s="262"/>
    </row>
    <row r="36" spans="2:6" ht="15.75" thickBot="1" x14ac:dyDescent="0.3">
      <c r="B36" s="30" t="s">
        <v>37</v>
      </c>
      <c r="C36" s="592" t="s">
        <v>38</v>
      </c>
      <c r="D36" s="434"/>
      <c r="E36" s="257"/>
      <c r="F36" s="258"/>
    </row>
    <row r="37" spans="2:6" ht="15.75" thickBot="1" x14ac:dyDescent="0.3">
      <c r="B37" s="32"/>
      <c r="C37" s="32"/>
      <c r="D37" s="32"/>
      <c r="E37" s="32"/>
    </row>
    <row r="38" spans="2:6" ht="15.75" thickBot="1" x14ac:dyDescent="0.3">
      <c r="B38" s="33" t="s">
        <v>373</v>
      </c>
      <c r="C38" s="587" t="s">
        <v>349</v>
      </c>
      <c r="D38" s="587"/>
      <c r="E38" s="587"/>
      <c r="F38" s="588"/>
    </row>
    <row r="39" spans="2:6" x14ac:dyDescent="0.25">
      <c r="B39" s="34"/>
      <c r="C39" s="35" t="s">
        <v>427</v>
      </c>
      <c r="D39" s="36" t="s">
        <v>6</v>
      </c>
      <c r="E39" s="36" t="s">
        <v>41</v>
      </c>
      <c r="F39" s="37" t="s">
        <v>42</v>
      </c>
    </row>
    <row r="40" spans="2:6" ht="15.75" thickBot="1" x14ac:dyDescent="0.3">
      <c r="B40" s="278"/>
      <c r="C40" s="78"/>
      <c r="D40" s="73" t="s">
        <v>7</v>
      </c>
      <c r="E40" s="47" t="s">
        <v>43</v>
      </c>
      <c r="F40" s="277" t="s">
        <v>43</v>
      </c>
    </row>
    <row r="41" spans="2:6" x14ac:dyDescent="0.25">
      <c r="B41" s="8" t="s">
        <v>0</v>
      </c>
      <c r="C41" s="279"/>
      <c r="D41" s="259"/>
      <c r="E41" s="259"/>
      <c r="F41" s="260"/>
    </row>
    <row r="42" spans="2:6" x14ac:dyDescent="0.25">
      <c r="B42" s="11" t="s">
        <v>1</v>
      </c>
      <c r="C42" s="275"/>
      <c r="D42" s="261"/>
      <c r="E42" s="261"/>
      <c r="F42" s="262"/>
    </row>
    <row r="43" spans="2:6" x14ac:dyDescent="0.25">
      <c r="B43" s="11" t="s">
        <v>3</v>
      </c>
      <c r="C43" s="275"/>
      <c r="D43" s="261"/>
      <c r="E43" s="261"/>
      <c r="F43" s="262"/>
    </row>
    <row r="44" spans="2:6" x14ac:dyDescent="0.25">
      <c r="B44" s="11" t="s">
        <v>26</v>
      </c>
      <c r="C44" s="275"/>
      <c r="D44" s="261"/>
      <c r="E44" s="261"/>
      <c r="F44" s="262"/>
    </row>
    <row r="45" spans="2:6" x14ac:dyDescent="0.25">
      <c r="B45" s="11" t="s">
        <v>28</v>
      </c>
      <c r="C45" s="275"/>
      <c r="D45" s="261"/>
      <c r="E45" s="261"/>
      <c r="F45" s="262"/>
    </row>
    <row r="46" spans="2:6" x14ac:dyDescent="0.25">
      <c r="B46" s="52" t="s">
        <v>44</v>
      </c>
      <c r="C46" s="275"/>
      <c r="D46" s="261"/>
      <c r="E46" s="261"/>
      <c r="F46" s="262"/>
    </row>
    <row r="47" spans="2:6" x14ac:dyDescent="0.25">
      <c r="B47" s="13" t="s">
        <v>31</v>
      </c>
      <c r="C47" s="275"/>
      <c r="D47" s="261"/>
      <c r="E47" s="261"/>
      <c r="F47" s="262"/>
    </row>
    <row r="48" spans="2:6" x14ac:dyDescent="0.25">
      <c r="B48" s="13" t="s">
        <v>32</v>
      </c>
      <c r="C48" s="275"/>
      <c r="D48" s="261"/>
      <c r="E48" s="261"/>
      <c r="F48" s="262"/>
    </row>
    <row r="49" spans="2:6" x14ac:dyDescent="0.25">
      <c r="B49" s="13" t="s">
        <v>33</v>
      </c>
      <c r="C49" s="275"/>
      <c r="D49" s="261"/>
      <c r="E49" s="261"/>
      <c r="F49" s="262"/>
    </row>
    <row r="50" spans="2:6" ht="15.75" thickBot="1" x14ac:dyDescent="0.3">
      <c r="B50" s="41" t="s">
        <v>34</v>
      </c>
      <c r="C50" s="276"/>
      <c r="D50" s="257"/>
      <c r="E50" s="257"/>
      <c r="F50" s="258"/>
    </row>
    <row r="51" spans="2:6" ht="15.75" thickBot="1" x14ac:dyDescent="0.3">
      <c r="B51" s="32"/>
      <c r="C51" s="32"/>
      <c r="D51" s="32"/>
      <c r="E51" s="32"/>
    </row>
    <row r="52" spans="2:6" x14ac:dyDescent="0.25">
      <c r="B52" s="42" t="s">
        <v>28</v>
      </c>
      <c r="C52" s="527" t="s">
        <v>45</v>
      </c>
      <c r="D52" s="584"/>
      <c r="E52" s="584"/>
      <c r="F52" s="585"/>
    </row>
    <row r="53" spans="2:6" ht="15.75" thickBot="1" x14ac:dyDescent="0.3">
      <c r="B53" s="248" t="s">
        <v>374</v>
      </c>
      <c r="C53" s="589" t="s">
        <v>350</v>
      </c>
      <c r="D53" s="590"/>
      <c r="E53" s="590"/>
      <c r="F53" s="591"/>
    </row>
    <row r="54" spans="2:6" ht="22.5" customHeight="1" x14ac:dyDescent="0.25">
      <c r="B54" s="62" t="s">
        <v>0</v>
      </c>
      <c r="C54" s="523" t="s">
        <v>428</v>
      </c>
      <c r="D54" s="593"/>
      <c r="E54" s="148"/>
      <c r="F54" s="280"/>
    </row>
    <row r="55" spans="2:6" x14ac:dyDescent="0.25">
      <c r="B55" s="43" t="s">
        <v>1</v>
      </c>
      <c r="C55" s="32" t="s">
        <v>46</v>
      </c>
      <c r="D55" s="26" t="s">
        <v>47</v>
      </c>
      <c r="E55" s="245"/>
      <c r="F55" s="246"/>
    </row>
    <row r="56" spans="2:6" x14ac:dyDescent="0.25">
      <c r="B56" s="43" t="s">
        <v>3</v>
      </c>
      <c r="C56" s="48" t="s">
        <v>48</v>
      </c>
      <c r="D56" s="49" t="s">
        <v>49</v>
      </c>
      <c r="E56" s="245"/>
      <c r="F56" s="246"/>
    </row>
    <row r="57" spans="2:6" x14ac:dyDescent="0.25">
      <c r="B57" s="11"/>
      <c r="C57" s="51"/>
      <c r="D57" s="49" t="s">
        <v>50</v>
      </c>
      <c r="E57" s="245">
        <f>0.001*3.6*E56</f>
        <v>0</v>
      </c>
      <c r="F57" s="246">
        <f>0.001*3.6*F56</f>
        <v>0</v>
      </c>
    </row>
    <row r="58" spans="2:6" x14ac:dyDescent="0.25">
      <c r="B58" s="13" t="s">
        <v>26</v>
      </c>
      <c r="C58" s="12" t="s">
        <v>51</v>
      </c>
      <c r="D58" s="49" t="s">
        <v>52</v>
      </c>
      <c r="E58" s="245"/>
      <c r="F58" s="246"/>
    </row>
    <row r="59" spans="2:6" x14ac:dyDescent="0.25">
      <c r="B59" s="13" t="s">
        <v>28</v>
      </c>
      <c r="C59" s="14" t="s">
        <v>53</v>
      </c>
      <c r="D59" s="49" t="s">
        <v>54</v>
      </c>
      <c r="E59" s="245"/>
      <c r="F59" s="246"/>
    </row>
    <row r="60" spans="2:6" x14ac:dyDescent="0.25">
      <c r="B60" s="13" t="s">
        <v>44</v>
      </c>
      <c r="C60" s="14" t="s">
        <v>55</v>
      </c>
      <c r="D60" s="49" t="s">
        <v>56</v>
      </c>
      <c r="E60" s="245"/>
      <c r="F60" s="246"/>
    </row>
    <row r="61" spans="2:6" x14ac:dyDescent="0.25">
      <c r="B61" s="13" t="s">
        <v>31</v>
      </c>
      <c r="C61" s="14" t="s">
        <v>57</v>
      </c>
      <c r="D61" s="49" t="s">
        <v>58</v>
      </c>
      <c r="E61" s="245"/>
      <c r="F61" s="246"/>
    </row>
    <row r="62" spans="2:6" x14ac:dyDescent="0.25">
      <c r="B62" s="52" t="s">
        <v>32</v>
      </c>
      <c r="C62" s="14" t="s">
        <v>59</v>
      </c>
      <c r="D62" s="49" t="s">
        <v>60</v>
      </c>
      <c r="E62" s="245"/>
      <c r="F62" s="246"/>
    </row>
    <row r="63" spans="2:6" x14ac:dyDescent="0.25">
      <c r="B63" s="52" t="s">
        <v>33</v>
      </c>
      <c r="C63" s="12" t="s">
        <v>61</v>
      </c>
      <c r="D63" s="49" t="s">
        <v>342</v>
      </c>
      <c r="E63" s="245"/>
      <c r="F63" s="246"/>
    </row>
    <row r="64" spans="2:6" x14ac:dyDescent="0.25">
      <c r="B64" s="43" t="s">
        <v>34</v>
      </c>
      <c r="C64" s="53" t="s">
        <v>62</v>
      </c>
      <c r="D64" s="49" t="s">
        <v>49</v>
      </c>
      <c r="E64" t="e">
        <f>E62*E63*E56/(E58*E59*E60*E61)</f>
        <v>#DIV/0!</v>
      </c>
      <c r="F64" s="274" t="e">
        <f>F62*F63*F56/(F58*F59*F60*F61)</f>
        <v>#DIV/0!</v>
      </c>
    </row>
    <row r="65" spans="2:6" x14ac:dyDescent="0.25">
      <c r="B65" s="11"/>
      <c r="C65" s="56"/>
      <c r="D65" s="49" t="s">
        <v>50</v>
      </c>
      <c r="E65" s="245" t="e">
        <f>0.001*3.6*E64</f>
        <v>#DIV/0!</v>
      </c>
      <c r="F65" s="246" t="e">
        <f>0.001*3.6*F64</f>
        <v>#DIV/0!</v>
      </c>
    </row>
    <row r="66" spans="2:6" x14ac:dyDescent="0.25">
      <c r="B66" s="43" t="s">
        <v>37</v>
      </c>
      <c r="C66" s="247" t="s">
        <v>351</v>
      </c>
      <c r="D66" s="49" t="s">
        <v>352</v>
      </c>
      <c r="E66" s="245"/>
      <c r="F66" s="246"/>
    </row>
    <row r="67" spans="2:6" x14ac:dyDescent="0.25">
      <c r="B67" s="43" t="s">
        <v>65</v>
      </c>
      <c r="C67" s="53" t="s">
        <v>63</v>
      </c>
      <c r="D67" s="49" t="s">
        <v>49</v>
      </c>
      <c r="E67" s="245"/>
      <c r="F67" s="246"/>
    </row>
    <row r="68" spans="2:6" x14ac:dyDescent="0.25">
      <c r="B68" s="11"/>
      <c r="C68" s="40"/>
      <c r="D68" s="49" t="s">
        <v>50</v>
      </c>
      <c r="E68" s="245">
        <f>0.001*3.6*E67</f>
        <v>0</v>
      </c>
      <c r="F68" s="246">
        <f>0.001*3.6*F67</f>
        <v>0</v>
      </c>
    </row>
    <row r="69" spans="2:6" x14ac:dyDescent="0.25">
      <c r="B69" s="43" t="s">
        <v>76</v>
      </c>
      <c r="C69" s="53" t="s">
        <v>64</v>
      </c>
      <c r="D69" s="49" t="s">
        <v>49</v>
      </c>
      <c r="E69" s="245"/>
      <c r="F69" s="246"/>
    </row>
    <row r="70" spans="2:6" x14ac:dyDescent="0.25">
      <c r="B70" s="11"/>
      <c r="C70" s="40"/>
      <c r="D70" s="49" t="s">
        <v>50</v>
      </c>
      <c r="E70" s="245">
        <f>0.001*3.6*E69</f>
        <v>0</v>
      </c>
      <c r="F70" s="246">
        <f>0.001*3.6*F69</f>
        <v>0</v>
      </c>
    </row>
    <row r="71" spans="2:6" x14ac:dyDescent="0.25">
      <c r="B71" s="52" t="s">
        <v>77</v>
      </c>
      <c r="C71" s="12" t="s">
        <v>66</v>
      </c>
      <c r="D71" s="26" t="s">
        <v>67</v>
      </c>
      <c r="E71" s="245"/>
      <c r="F71" s="58"/>
    </row>
    <row r="72" spans="2:6" ht="15.75" thickBot="1" x14ac:dyDescent="0.3">
      <c r="B72" s="41"/>
      <c r="C72" s="59" t="s">
        <v>68</v>
      </c>
      <c r="D72" s="60" t="s">
        <v>50</v>
      </c>
      <c r="E72" s="249"/>
      <c r="F72" s="61"/>
    </row>
    <row r="73" spans="2:6" ht="15.75" thickBot="1" x14ac:dyDescent="0.3">
      <c r="B73" s="27"/>
      <c r="C73" s="240"/>
      <c r="D73" s="243"/>
      <c r="E73" s="244"/>
    </row>
    <row r="74" spans="2:6" ht="15.75" thickBot="1" x14ac:dyDescent="0.3">
      <c r="B74" s="42" t="s">
        <v>375</v>
      </c>
      <c r="C74" s="527" t="s">
        <v>354</v>
      </c>
      <c r="D74" s="551"/>
      <c r="E74" s="551"/>
      <c r="F74" s="552"/>
    </row>
    <row r="75" spans="2:6" ht="22.15" customHeight="1" x14ac:dyDescent="0.25">
      <c r="B75" s="43" t="s">
        <v>0</v>
      </c>
      <c r="C75" s="532" t="s">
        <v>428</v>
      </c>
      <c r="D75" s="553"/>
      <c r="E75" s="148"/>
      <c r="F75" s="280"/>
    </row>
    <row r="76" spans="2:6" x14ac:dyDescent="0.25">
      <c r="B76" s="43" t="s">
        <v>1</v>
      </c>
      <c r="C76" s="32" t="s">
        <v>46</v>
      </c>
      <c r="D76" s="26" t="s">
        <v>47</v>
      </c>
      <c r="E76" s="245"/>
      <c r="F76" s="246"/>
    </row>
    <row r="77" spans="2:6" x14ac:dyDescent="0.25">
      <c r="B77" s="43" t="s">
        <v>3</v>
      </c>
      <c r="C77" s="48" t="s">
        <v>48</v>
      </c>
      <c r="D77" s="49" t="s">
        <v>49</v>
      </c>
      <c r="E77" s="245"/>
      <c r="F77" s="246"/>
    </row>
    <row r="78" spans="2:6" x14ac:dyDescent="0.25">
      <c r="B78" s="11"/>
      <c r="C78" s="51"/>
      <c r="D78" s="49" t="s">
        <v>50</v>
      </c>
      <c r="E78" s="245">
        <f>0.001*3.6*E77</f>
        <v>0</v>
      </c>
      <c r="F78" s="246">
        <f>0.001*3.6*F77</f>
        <v>0</v>
      </c>
    </row>
    <row r="79" spans="2:6" x14ac:dyDescent="0.25">
      <c r="B79" s="13" t="s">
        <v>26</v>
      </c>
      <c r="C79" s="12" t="s">
        <v>51</v>
      </c>
      <c r="D79" s="49" t="s">
        <v>52</v>
      </c>
      <c r="E79" s="245"/>
      <c r="F79" s="246"/>
    </row>
    <row r="80" spans="2:6" x14ac:dyDescent="0.25">
      <c r="B80" s="13" t="s">
        <v>28</v>
      </c>
      <c r="C80" s="14" t="s">
        <v>53</v>
      </c>
      <c r="D80" s="49" t="s">
        <v>54</v>
      </c>
      <c r="E80" s="245"/>
      <c r="F80" s="246"/>
    </row>
    <row r="81" spans="2:6" x14ac:dyDescent="0.25">
      <c r="B81" s="13" t="s">
        <v>44</v>
      </c>
      <c r="C81" s="14" t="s">
        <v>55</v>
      </c>
      <c r="D81" s="49" t="s">
        <v>56</v>
      </c>
      <c r="E81" s="245"/>
      <c r="F81" s="246"/>
    </row>
    <row r="82" spans="2:6" x14ac:dyDescent="0.25">
      <c r="B82" s="13" t="s">
        <v>31</v>
      </c>
      <c r="C82" s="14" t="s">
        <v>57</v>
      </c>
      <c r="D82" s="49" t="s">
        <v>58</v>
      </c>
      <c r="E82" s="245"/>
      <c r="F82" s="246"/>
    </row>
    <row r="83" spans="2:6" x14ac:dyDescent="0.25">
      <c r="B83" s="52" t="s">
        <v>32</v>
      </c>
      <c r="C83" s="14" t="s">
        <v>59</v>
      </c>
      <c r="D83" s="49" t="s">
        <v>60</v>
      </c>
      <c r="E83" s="245"/>
      <c r="F83" s="246"/>
    </row>
    <row r="84" spans="2:6" x14ac:dyDescent="0.25">
      <c r="B84" s="52" t="s">
        <v>33</v>
      </c>
      <c r="C84" s="12" t="s">
        <v>61</v>
      </c>
      <c r="D84" s="49" t="s">
        <v>342</v>
      </c>
      <c r="E84" s="245"/>
      <c r="F84" s="246"/>
    </row>
    <row r="85" spans="2:6" x14ac:dyDescent="0.25">
      <c r="B85" s="43" t="s">
        <v>34</v>
      </c>
      <c r="C85" s="53" t="s">
        <v>62</v>
      </c>
      <c r="D85" s="49" t="s">
        <v>49</v>
      </c>
      <c r="E85" t="e">
        <f>E83*E84*E77/(E79*E80*E81*E82)</f>
        <v>#DIV/0!</v>
      </c>
      <c r="F85" s="274" t="e">
        <f>F83*F84*F77/(F79*F80*F81*F82)</f>
        <v>#DIV/0!</v>
      </c>
    </row>
    <row r="86" spans="2:6" x14ac:dyDescent="0.25">
      <c r="B86" s="11"/>
      <c r="C86" s="56"/>
      <c r="D86" s="49" t="s">
        <v>50</v>
      </c>
      <c r="E86" s="245" t="e">
        <f>0.001*3.6*E85</f>
        <v>#DIV/0!</v>
      </c>
      <c r="F86" s="246" t="e">
        <f>0.001*3.6*F85</f>
        <v>#DIV/0!</v>
      </c>
    </row>
    <row r="87" spans="2:6" x14ac:dyDescent="0.25">
      <c r="B87" s="43" t="s">
        <v>37</v>
      </c>
      <c r="C87" s="247" t="s">
        <v>351</v>
      </c>
      <c r="D87" s="49" t="s">
        <v>352</v>
      </c>
      <c r="E87" s="245"/>
      <c r="F87" s="246"/>
    </row>
    <row r="88" spans="2:6" x14ac:dyDescent="0.25">
      <c r="B88" s="43" t="s">
        <v>65</v>
      </c>
      <c r="C88" s="53" t="s">
        <v>63</v>
      </c>
      <c r="D88" s="49" t="s">
        <v>49</v>
      </c>
      <c r="E88" s="245"/>
      <c r="F88" s="246"/>
    </row>
    <row r="89" spans="2:6" x14ac:dyDescent="0.25">
      <c r="B89" s="11"/>
      <c r="C89" s="40"/>
      <c r="D89" s="49" t="s">
        <v>50</v>
      </c>
      <c r="E89" s="245">
        <f>0.001*3.6*E88</f>
        <v>0</v>
      </c>
      <c r="F89" s="246">
        <f>0.001*3.6*F88</f>
        <v>0</v>
      </c>
    </row>
    <row r="90" spans="2:6" x14ac:dyDescent="0.25">
      <c r="B90" s="43" t="s">
        <v>76</v>
      </c>
      <c r="C90" s="53" t="s">
        <v>64</v>
      </c>
      <c r="D90" s="49" t="s">
        <v>49</v>
      </c>
      <c r="E90" s="245"/>
      <c r="F90" s="246"/>
    </row>
    <row r="91" spans="2:6" x14ac:dyDescent="0.25">
      <c r="B91" s="11"/>
      <c r="C91" s="40"/>
      <c r="D91" s="49" t="s">
        <v>50</v>
      </c>
      <c r="E91" s="245">
        <f>0.001*3.6*E90</f>
        <v>0</v>
      </c>
      <c r="F91" s="246">
        <f>0.001*3.6*F90</f>
        <v>0</v>
      </c>
    </row>
    <row r="92" spans="2:6" x14ac:dyDescent="0.25">
      <c r="B92" s="52" t="s">
        <v>77</v>
      </c>
      <c r="C92" s="12" t="s">
        <v>66</v>
      </c>
      <c r="D92" s="26" t="s">
        <v>67</v>
      </c>
      <c r="E92" s="245"/>
      <c r="F92" s="58"/>
    </row>
    <row r="93" spans="2:6" ht="15.75" thickBot="1" x14ac:dyDescent="0.3">
      <c r="B93" s="41"/>
      <c r="C93" s="59" t="s">
        <v>68</v>
      </c>
      <c r="D93" s="60" t="s">
        <v>50</v>
      </c>
      <c r="E93" s="249"/>
      <c r="F93" s="61"/>
    </row>
    <row r="94" spans="2:6" ht="15.75" thickBot="1" x14ac:dyDescent="0.3">
      <c r="B94" s="27"/>
      <c r="C94" s="240"/>
      <c r="D94" s="243"/>
      <c r="E94" s="244"/>
    </row>
    <row r="95" spans="2:6" ht="15.75" thickBot="1" x14ac:dyDescent="0.3">
      <c r="B95" s="33" t="s">
        <v>376</v>
      </c>
      <c r="C95" s="530" t="s">
        <v>200</v>
      </c>
      <c r="D95" s="594"/>
      <c r="E95" s="594"/>
      <c r="F95" s="595"/>
    </row>
    <row r="96" spans="2:6" x14ac:dyDescent="0.25">
      <c r="B96" s="8" t="s">
        <v>0</v>
      </c>
      <c r="C96" s="583" t="s">
        <v>429</v>
      </c>
      <c r="D96" s="583"/>
      <c r="E96" s="148"/>
      <c r="F96" s="280"/>
    </row>
    <row r="97" spans="2:6" x14ac:dyDescent="0.25">
      <c r="B97" s="13" t="s">
        <v>1</v>
      </c>
      <c r="C97" s="586" t="s">
        <v>430</v>
      </c>
      <c r="D97" s="586"/>
      <c r="E97" s="245"/>
      <c r="F97" s="246"/>
    </row>
    <row r="98" spans="2:6" x14ac:dyDescent="0.25">
      <c r="B98" s="13" t="s">
        <v>3</v>
      </c>
      <c r="C98" s="14" t="s">
        <v>70</v>
      </c>
      <c r="D98" s="26" t="s">
        <v>71</v>
      </c>
      <c r="E98" s="245"/>
      <c r="F98" s="246"/>
    </row>
    <row r="99" spans="2:6" ht="15.75" thickBot="1" x14ac:dyDescent="0.3">
      <c r="B99" s="30" t="s">
        <v>26</v>
      </c>
      <c r="C99" s="17" t="s">
        <v>72</v>
      </c>
      <c r="D99" s="31" t="s">
        <v>73</v>
      </c>
      <c r="E99" s="249"/>
      <c r="F99" s="250"/>
    </row>
    <row r="100" spans="2:6" ht="15.75" thickBot="1" x14ac:dyDescent="0.3">
      <c r="B100" s="32"/>
      <c r="C100" s="32"/>
      <c r="D100" s="32"/>
      <c r="E100" s="32"/>
    </row>
    <row r="101" spans="2:6" ht="15.75" thickBot="1" x14ac:dyDescent="0.3">
      <c r="B101" s="33" t="s">
        <v>377</v>
      </c>
      <c r="C101" s="19" t="s">
        <v>355</v>
      </c>
      <c r="D101" s="234"/>
      <c r="E101" s="234"/>
      <c r="F101" s="235"/>
    </row>
    <row r="102" spans="2:6" x14ac:dyDescent="0.25">
      <c r="B102" s="8" t="s">
        <v>0</v>
      </c>
      <c r="C102" s="523" t="s">
        <v>431</v>
      </c>
      <c r="D102" s="522"/>
      <c r="E102" s="148"/>
      <c r="F102" s="280"/>
    </row>
    <row r="103" spans="2:6" x14ac:dyDescent="0.25">
      <c r="B103" s="13" t="s">
        <v>1</v>
      </c>
      <c r="C103" s="532" t="s">
        <v>69</v>
      </c>
      <c r="D103" s="533"/>
      <c r="E103" s="245"/>
      <c r="F103" s="246"/>
    </row>
    <row r="104" spans="2:6" x14ac:dyDescent="0.25">
      <c r="B104" s="13" t="s">
        <v>3</v>
      </c>
      <c r="C104" s="14" t="s">
        <v>70</v>
      </c>
      <c r="D104" s="26" t="s">
        <v>71</v>
      </c>
      <c r="E104" s="245"/>
      <c r="F104" s="246"/>
    </row>
    <row r="105" spans="2:6" x14ac:dyDescent="0.25">
      <c r="B105" s="13" t="s">
        <v>26</v>
      </c>
      <c r="C105" s="53" t="s">
        <v>74</v>
      </c>
      <c r="D105" s="26" t="s">
        <v>8</v>
      </c>
      <c r="E105" s="245"/>
      <c r="F105" s="246"/>
    </row>
    <row r="106" spans="2:6" x14ac:dyDescent="0.25">
      <c r="B106" s="13" t="s">
        <v>28</v>
      </c>
      <c r="C106" s="14" t="s">
        <v>72</v>
      </c>
      <c r="D106" s="26" t="s">
        <v>73</v>
      </c>
      <c r="E106" s="245"/>
      <c r="F106" s="246"/>
    </row>
    <row r="107" spans="2:6" x14ac:dyDescent="0.25">
      <c r="B107" s="52" t="s">
        <v>44</v>
      </c>
      <c r="C107" s="32" t="s">
        <v>75</v>
      </c>
      <c r="D107" s="50" t="s">
        <v>47</v>
      </c>
      <c r="E107" s="245"/>
      <c r="F107" s="246"/>
    </row>
    <row r="108" spans="2:6" x14ac:dyDescent="0.25">
      <c r="B108" s="43" t="s">
        <v>31</v>
      </c>
      <c r="C108" s="48" t="s">
        <v>48</v>
      </c>
      <c r="D108" s="49" t="s">
        <v>49</v>
      </c>
      <c r="E108" s="245"/>
      <c r="F108" s="246"/>
    </row>
    <row r="109" spans="2:6" x14ac:dyDescent="0.25">
      <c r="B109" s="11"/>
      <c r="C109" s="51"/>
      <c r="D109" s="49" t="s">
        <v>50</v>
      </c>
      <c r="E109" s="245">
        <f>0.001*3.6*E108</f>
        <v>0</v>
      </c>
      <c r="F109" s="246">
        <f>0.001*3.6*F108</f>
        <v>0</v>
      </c>
    </row>
    <row r="110" spans="2:6" x14ac:dyDescent="0.25">
      <c r="B110" s="13" t="s">
        <v>32</v>
      </c>
      <c r="C110" s="12" t="s">
        <v>51</v>
      </c>
      <c r="D110" s="49" t="s">
        <v>52</v>
      </c>
      <c r="E110" s="245"/>
      <c r="F110" s="246"/>
    </row>
    <row r="111" spans="2:6" x14ac:dyDescent="0.25">
      <c r="B111" s="13" t="s">
        <v>33</v>
      </c>
      <c r="C111" s="14" t="s">
        <v>53</v>
      </c>
      <c r="D111" s="49" t="s">
        <v>54</v>
      </c>
      <c r="E111" s="245"/>
      <c r="F111" s="246"/>
    </row>
    <row r="112" spans="2:6" x14ac:dyDescent="0.25">
      <c r="B112" s="13" t="s">
        <v>34</v>
      </c>
      <c r="C112" s="14" t="s">
        <v>55</v>
      </c>
      <c r="D112" s="49" t="s">
        <v>56</v>
      </c>
      <c r="E112" s="245"/>
      <c r="F112" s="246"/>
    </row>
    <row r="113" spans="2:6" x14ac:dyDescent="0.25">
      <c r="B113" s="13" t="s">
        <v>37</v>
      </c>
      <c r="C113" s="14" t="s">
        <v>57</v>
      </c>
      <c r="D113" s="49" t="s">
        <v>58</v>
      </c>
      <c r="E113" s="245"/>
      <c r="F113" s="246"/>
    </row>
    <row r="114" spans="2:6" x14ac:dyDescent="0.25">
      <c r="B114" s="52" t="s">
        <v>65</v>
      </c>
      <c r="C114" s="14" t="s">
        <v>59</v>
      </c>
      <c r="D114" s="49" t="s">
        <v>60</v>
      </c>
      <c r="E114" s="245"/>
      <c r="F114" s="246"/>
    </row>
    <row r="115" spans="2:6" x14ac:dyDescent="0.25">
      <c r="B115" s="52" t="s">
        <v>76</v>
      </c>
      <c r="C115" s="12" t="s">
        <v>61</v>
      </c>
      <c r="D115" s="49" t="s">
        <v>60</v>
      </c>
      <c r="E115" s="245"/>
      <c r="F115" s="246"/>
    </row>
    <row r="116" spans="2:6" x14ac:dyDescent="0.25">
      <c r="B116" s="43" t="s">
        <v>77</v>
      </c>
      <c r="C116" s="53" t="s">
        <v>62</v>
      </c>
      <c r="D116" s="49" t="s">
        <v>49</v>
      </c>
      <c r="E116" t="e">
        <f>E114*E115*E108/(E110*E111*E112*E113)</f>
        <v>#DIV/0!</v>
      </c>
      <c r="F116" s="274" t="e">
        <f>F114*F115*F108/(F110*F111*F112*F113)</f>
        <v>#DIV/0!</v>
      </c>
    </row>
    <row r="117" spans="2:6" x14ac:dyDescent="0.25">
      <c r="B117" s="11"/>
      <c r="C117" s="56"/>
      <c r="D117" s="49" t="s">
        <v>50</v>
      </c>
      <c r="E117" s="245" t="e">
        <f>0.001*3.6*E116</f>
        <v>#DIV/0!</v>
      </c>
      <c r="F117" s="246" t="e">
        <f>0.001*3.6*F116</f>
        <v>#DIV/0!</v>
      </c>
    </row>
    <row r="118" spans="2:6" x14ac:dyDescent="0.25">
      <c r="B118" s="43" t="s">
        <v>78</v>
      </c>
      <c r="C118" s="247" t="s">
        <v>351</v>
      </c>
      <c r="D118" s="49" t="s">
        <v>352</v>
      </c>
      <c r="E118" s="245"/>
      <c r="F118" s="246"/>
    </row>
    <row r="119" spans="2:6" x14ac:dyDescent="0.25">
      <c r="B119" s="43" t="s">
        <v>79</v>
      </c>
      <c r="C119" s="53" t="s">
        <v>63</v>
      </c>
      <c r="D119" s="49" t="s">
        <v>49</v>
      </c>
      <c r="E119" s="245"/>
      <c r="F119" s="246"/>
    </row>
    <row r="120" spans="2:6" x14ac:dyDescent="0.25">
      <c r="B120" s="11"/>
      <c r="C120" s="40"/>
      <c r="D120" s="49" t="s">
        <v>50</v>
      </c>
      <c r="E120" s="245">
        <f>0.001*3.6*E119</f>
        <v>0</v>
      </c>
      <c r="F120" s="246">
        <f>0.001*3.6*F119</f>
        <v>0</v>
      </c>
    </row>
    <row r="121" spans="2:6" x14ac:dyDescent="0.25">
      <c r="B121" s="52" t="s">
        <v>353</v>
      </c>
      <c r="C121" s="12" t="s">
        <v>64</v>
      </c>
      <c r="D121" s="72" t="s">
        <v>49</v>
      </c>
      <c r="E121" s="245"/>
      <c r="F121" s="246"/>
    </row>
    <row r="122" spans="2:6" x14ac:dyDescent="0.25">
      <c r="B122" s="11"/>
      <c r="C122" s="40"/>
      <c r="D122" s="49" t="s">
        <v>50</v>
      </c>
      <c r="E122" s="245">
        <f>0.001*3.6*E121</f>
        <v>0</v>
      </c>
      <c r="F122" s="246">
        <f>0.001*3.6*F121</f>
        <v>0</v>
      </c>
    </row>
    <row r="123" spans="2:6" x14ac:dyDescent="0.25">
      <c r="B123" s="52" t="s">
        <v>360</v>
      </c>
      <c r="C123" s="12" t="s">
        <v>66</v>
      </c>
      <c r="D123" s="57" t="s">
        <v>67</v>
      </c>
      <c r="E123" s="245"/>
      <c r="F123" s="58"/>
    </row>
    <row r="124" spans="2:6" ht="15.75" thickBot="1" x14ac:dyDescent="0.3">
      <c r="B124" s="41"/>
      <c r="C124" s="59" t="s">
        <v>68</v>
      </c>
      <c r="D124" s="60" t="s">
        <v>50</v>
      </c>
      <c r="E124" s="249"/>
      <c r="F124" s="61"/>
    </row>
    <row r="125" spans="2:6" ht="15.75" thickBot="1" x14ac:dyDescent="0.3">
      <c r="B125" s="32"/>
      <c r="C125" s="32"/>
      <c r="D125" s="32"/>
      <c r="E125" s="32"/>
    </row>
    <row r="126" spans="2:6" ht="15.75" thickBot="1" x14ac:dyDescent="0.3">
      <c r="B126" s="33" t="s">
        <v>378</v>
      </c>
      <c r="C126" s="19" t="s">
        <v>356</v>
      </c>
      <c r="D126" s="234"/>
      <c r="E126" s="234"/>
      <c r="F126" s="235"/>
    </row>
    <row r="127" spans="2:6" x14ac:dyDescent="0.25">
      <c r="B127" s="8" t="s">
        <v>0</v>
      </c>
      <c r="C127" s="523" t="s">
        <v>431</v>
      </c>
      <c r="D127" s="522"/>
      <c r="E127" s="148"/>
      <c r="F127" s="280"/>
    </row>
    <row r="128" spans="2:6" x14ac:dyDescent="0.25">
      <c r="B128" s="13" t="s">
        <v>1</v>
      </c>
      <c r="C128" s="532" t="s">
        <v>69</v>
      </c>
      <c r="D128" s="533"/>
      <c r="E128" s="245"/>
      <c r="F128" s="246"/>
    </row>
    <row r="129" spans="2:6" x14ac:dyDescent="0.25">
      <c r="B129" s="13" t="s">
        <v>3</v>
      </c>
      <c r="C129" s="14" t="s">
        <v>70</v>
      </c>
      <c r="D129" s="26" t="s">
        <v>71</v>
      </c>
      <c r="E129" s="245"/>
      <c r="F129" s="246"/>
    </row>
    <row r="130" spans="2:6" x14ac:dyDescent="0.25">
      <c r="B130" s="13" t="s">
        <v>26</v>
      </c>
      <c r="C130" s="53" t="s">
        <v>74</v>
      </c>
      <c r="D130" s="26" t="s">
        <v>8</v>
      </c>
      <c r="E130" s="245"/>
      <c r="F130" s="246"/>
    </row>
    <row r="131" spans="2:6" x14ac:dyDescent="0.25">
      <c r="B131" s="13" t="s">
        <v>28</v>
      </c>
      <c r="C131" s="14" t="s">
        <v>72</v>
      </c>
      <c r="D131" s="26" t="s">
        <v>73</v>
      </c>
      <c r="E131" s="245"/>
      <c r="F131" s="246"/>
    </row>
    <row r="132" spans="2:6" x14ac:dyDescent="0.25">
      <c r="B132" s="52" t="s">
        <v>44</v>
      </c>
      <c r="C132" s="32" t="s">
        <v>75</v>
      </c>
      <c r="D132" s="50" t="s">
        <v>47</v>
      </c>
      <c r="E132" s="245"/>
      <c r="F132" s="246"/>
    </row>
    <row r="133" spans="2:6" x14ac:dyDescent="0.25">
      <c r="B133" s="43" t="s">
        <v>31</v>
      </c>
      <c r="C133" s="48" t="s">
        <v>48</v>
      </c>
      <c r="D133" s="49" t="s">
        <v>49</v>
      </c>
      <c r="E133" s="245"/>
      <c r="F133" s="246"/>
    </row>
    <row r="134" spans="2:6" x14ac:dyDescent="0.25">
      <c r="B134" s="11"/>
      <c r="C134" s="51"/>
      <c r="D134" s="49" t="s">
        <v>50</v>
      </c>
      <c r="E134" s="245">
        <f>0.001*3.6*E133</f>
        <v>0</v>
      </c>
      <c r="F134" s="246">
        <f>0.001*3.6*F133</f>
        <v>0</v>
      </c>
    </row>
    <row r="135" spans="2:6" x14ac:dyDescent="0.25">
      <c r="B135" s="13" t="s">
        <v>32</v>
      </c>
      <c r="C135" s="12" t="s">
        <v>51</v>
      </c>
      <c r="D135" s="49" t="s">
        <v>357</v>
      </c>
      <c r="E135" s="245"/>
      <c r="F135" s="246"/>
    </row>
    <row r="136" spans="2:6" x14ac:dyDescent="0.25">
      <c r="B136" s="13" t="s">
        <v>33</v>
      </c>
      <c r="C136" s="14" t="s">
        <v>53</v>
      </c>
      <c r="D136" s="49" t="s">
        <v>54</v>
      </c>
      <c r="E136" s="245"/>
      <c r="F136" s="246"/>
    </row>
    <row r="137" spans="2:6" x14ac:dyDescent="0.25">
      <c r="B137" s="13" t="s">
        <v>34</v>
      </c>
      <c r="C137" s="14" t="s">
        <v>55</v>
      </c>
      <c r="D137" s="49" t="s">
        <v>56</v>
      </c>
      <c r="E137" s="245"/>
      <c r="F137" s="246"/>
    </row>
    <row r="138" spans="2:6" x14ac:dyDescent="0.25">
      <c r="B138" s="13" t="s">
        <v>37</v>
      </c>
      <c r="C138" s="14" t="s">
        <v>57</v>
      </c>
      <c r="D138" s="49" t="s">
        <v>58</v>
      </c>
      <c r="E138" s="245"/>
      <c r="F138" s="246"/>
    </row>
    <row r="139" spans="2:6" x14ac:dyDescent="0.25">
      <c r="B139" s="52" t="s">
        <v>65</v>
      </c>
      <c r="C139" s="14" t="s">
        <v>59</v>
      </c>
      <c r="D139" s="49" t="s">
        <v>60</v>
      </c>
      <c r="E139" s="245"/>
      <c r="F139" s="246"/>
    </row>
    <row r="140" spans="2:6" x14ac:dyDescent="0.25">
      <c r="B140" s="52" t="s">
        <v>76</v>
      </c>
      <c r="C140" s="12" t="s">
        <v>61</v>
      </c>
      <c r="D140" s="49" t="s">
        <v>60</v>
      </c>
      <c r="E140" s="245"/>
      <c r="F140" s="246"/>
    </row>
    <row r="141" spans="2:6" x14ac:dyDescent="0.25">
      <c r="B141" s="43" t="s">
        <v>77</v>
      </c>
      <c r="C141" s="53" t="s">
        <v>62</v>
      </c>
      <c r="D141" s="49" t="s">
        <v>49</v>
      </c>
      <c r="E141" t="e">
        <f>E139*E140*E133/(E135*E136*E137*E138)</f>
        <v>#DIV/0!</v>
      </c>
      <c r="F141" s="274" t="e">
        <f>F139*F140*F133/(F135*F136*F137*F138)</f>
        <v>#DIV/0!</v>
      </c>
    </row>
    <row r="142" spans="2:6" x14ac:dyDescent="0.25">
      <c r="B142" s="11"/>
      <c r="C142" s="56"/>
      <c r="D142" s="49" t="s">
        <v>50</v>
      </c>
      <c r="E142" s="245" t="e">
        <f>0.001*3.6*E141</f>
        <v>#DIV/0!</v>
      </c>
      <c r="F142" s="246" t="e">
        <f>0.001*3.6*F141</f>
        <v>#DIV/0!</v>
      </c>
    </row>
    <row r="143" spans="2:6" x14ac:dyDescent="0.25">
      <c r="B143" s="43" t="s">
        <v>78</v>
      </c>
      <c r="C143" s="247" t="s">
        <v>351</v>
      </c>
      <c r="D143" s="49" t="s">
        <v>352</v>
      </c>
      <c r="E143" s="245"/>
      <c r="F143" s="246"/>
    </row>
    <row r="144" spans="2:6" x14ac:dyDescent="0.25">
      <c r="B144" s="43" t="s">
        <v>79</v>
      </c>
      <c r="C144" s="53" t="s">
        <v>63</v>
      </c>
      <c r="D144" s="49" t="s">
        <v>49</v>
      </c>
      <c r="E144" s="245"/>
      <c r="F144" s="246"/>
    </row>
    <row r="145" spans="2:6" x14ac:dyDescent="0.25">
      <c r="B145" s="11"/>
      <c r="C145" s="40"/>
      <c r="D145" s="49" t="s">
        <v>50</v>
      </c>
      <c r="E145" s="245">
        <f>0.001*3.6*E144</f>
        <v>0</v>
      </c>
      <c r="F145" s="246">
        <f>0.001*3.6*F144</f>
        <v>0</v>
      </c>
    </row>
    <row r="146" spans="2:6" x14ac:dyDescent="0.25">
      <c r="B146" s="52" t="s">
        <v>353</v>
      </c>
      <c r="C146" s="12" t="s">
        <v>64</v>
      </c>
      <c r="D146" s="72" t="s">
        <v>49</v>
      </c>
      <c r="E146" s="245"/>
      <c r="F146" s="246"/>
    </row>
    <row r="147" spans="2:6" x14ac:dyDescent="0.25">
      <c r="B147" s="11"/>
      <c r="C147" s="40"/>
      <c r="D147" s="49" t="s">
        <v>50</v>
      </c>
      <c r="E147" s="245">
        <f>0.001*3.6*E146</f>
        <v>0</v>
      </c>
      <c r="F147" s="246">
        <f>0.001*3.6*F146</f>
        <v>0</v>
      </c>
    </row>
    <row r="148" spans="2:6" x14ac:dyDescent="0.25">
      <c r="B148" s="52" t="s">
        <v>360</v>
      </c>
      <c r="C148" s="12" t="s">
        <v>66</v>
      </c>
      <c r="D148" s="26" t="s">
        <v>67</v>
      </c>
      <c r="E148" s="245"/>
      <c r="F148" s="58"/>
    </row>
    <row r="149" spans="2:6" ht="15.75" thickBot="1" x14ac:dyDescent="0.3">
      <c r="B149" s="41"/>
      <c r="C149" s="59" t="s">
        <v>68</v>
      </c>
      <c r="D149" s="60" t="s">
        <v>50</v>
      </c>
      <c r="E149" s="249"/>
      <c r="F149" s="61"/>
    </row>
    <row r="150" spans="2:6" ht="15.75" thickBot="1" x14ac:dyDescent="0.3">
      <c r="B150" s="32"/>
      <c r="C150" s="32"/>
      <c r="D150" s="32"/>
      <c r="E150" s="32"/>
    </row>
    <row r="151" spans="2:6" ht="15.75" thickBot="1" x14ac:dyDescent="0.3">
      <c r="B151" s="33" t="s">
        <v>379</v>
      </c>
      <c r="C151" s="535" t="s">
        <v>288</v>
      </c>
      <c r="D151" s="535"/>
      <c r="E151" s="535"/>
      <c r="F151" s="536"/>
    </row>
    <row r="152" spans="2:6" x14ac:dyDescent="0.25">
      <c r="B152" s="8" t="s">
        <v>0</v>
      </c>
      <c r="C152" s="523" t="s">
        <v>432</v>
      </c>
      <c r="D152" s="522"/>
      <c r="E152" s="148"/>
      <c r="F152" s="280"/>
    </row>
    <row r="153" spans="2:6" x14ac:dyDescent="0.25">
      <c r="B153" s="13" t="s">
        <v>1</v>
      </c>
      <c r="C153" s="532" t="s">
        <v>80</v>
      </c>
      <c r="D153" s="533"/>
      <c r="E153" s="245"/>
      <c r="F153" s="246"/>
    </row>
    <row r="154" spans="2:6" x14ac:dyDescent="0.25">
      <c r="B154" s="43" t="s">
        <v>3</v>
      </c>
      <c r="C154" s="32" t="s">
        <v>81</v>
      </c>
      <c r="D154" s="50" t="s">
        <v>47</v>
      </c>
      <c r="E154" s="245"/>
      <c r="F154" s="246"/>
    </row>
    <row r="155" spans="2:6" x14ac:dyDescent="0.25">
      <c r="B155" s="43" t="s">
        <v>26</v>
      </c>
      <c r="C155" s="53" t="s">
        <v>82</v>
      </c>
      <c r="D155" s="49" t="s">
        <v>83</v>
      </c>
      <c r="E155" s="245"/>
      <c r="F155" s="246"/>
    </row>
    <row r="156" spans="2:6" x14ac:dyDescent="0.25">
      <c r="B156" s="11"/>
      <c r="C156" s="40"/>
      <c r="D156" s="49" t="s">
        <v>50</v>
      </c>
      <c r="E156" s="245">
        <f>0.001*3.6*E155</f>
        <v>0</v>
      </c>
      <c r="F156" s="246">
        <f>0.001*3.6*F155</f>
        <v>0</v>
      </c>
    </row>
    <row r="157" spans="2:6" x14ac:dyDescent="0.25">
      <c r="B157" s="11" t="s">
        <v>28</v>
      </c>
      <c r="C157" s="65" t="s">
        <v>84</v>
      </c>
      <c r="D157" s="66" t="s">
        <v>85</v>
      </c>
      <c r="E157" s="245"/>
      <c r="F157" s="246"/>
    </row>
    <row r="158" spans="2:6" x14ac:dyDescent="0.25">
      <c r="B158" s="13" t="s">
        <v>44</v>
      </c>
      <c r="C158" s="67" t="s">
        <v>86</v>
      </c>
      <c r="D158" s="66" t="s">
        <v>87</v>
      </c>
      <c r="E158" s="245"/>
      <c r="F158" s="246"/>
    </row>
    <row r="159" spans="2:6" x14ac:dyDescent="0.25">
      <c r="B159" s="13" t="s">
        <v>31</v>
      </c>
      <c r="C159" s="68" t="s">
        <v>88</v>
      </c>
      <c r="D159" s="69" t="s">
        <v>89</v>
      </c>
      <c r="E159" s="245"/>
      <c r="F159" s="246"/>
    </row>
    <row r="160" spans="2:6" x14ac:dyDescent="0.25">
      <c r="B160" s="43" t="s">
        <v>32</v>
      </c>
      <c r="C160" s="70" t="s">
        <v>90</v>
      </c>
      <c r="D160" s="69" t="s">
        <v>91</v>
      </c>
      <c r="E160" s="245"/>
      <c r="F160" s="246"/>
    </row>
    <row r="161" spans="2:6" x14ac:dyDescent="0.25">
      <c r="B161" s="43" t="s">
        <v>33</v>
      </c>
      <c r="C161" s="53" t="s">
        <v>92</v>
      </c>
      <c r="D161" s="49" t="s">
        <v>83</v>
      </c>
      <c r="E161" t="e">
        <f>E155/(E157*E158*E159*E160)</f>
        <v>#DIV/0!</v>
      </c>
      <c r="F161" s="274" t="e">
        <f>F155/(F157*F158*F159*F160)</f>
        <v>#DIV/0!</v>
      </c>
    </row>
    <row r="162" spans="2:6" x14ac:dyDescent="0.25">
      <c r="B162" s="71"/>
      <c r="C162" s="40"/>
      <c r="D162" s="49" t="s">
        <v>50</v>
      </c>
      <c r="E162" s="245"/>
      <c r="F162" s="246"/>
    </row>
    <row r="163" spans="2:6" x14ac:dyDescent="0.25">
      <c r="B163" s="43" t="s">
        <v>34</v>
      </c>
      <c r="C163" s="247" t="s">
        <v>351</v>
      </c>
      <c r="D163" s="49" t="s">
        <v>352</v>
      </c>
      <c r="E163" s="245"/>
      <c r="F163" s="246"/>
    </row>
    <row r="164" spans="2:6" x14ac:dyDescent="0.25">
      <c r="B164" s="13" t="s">
        <v>37</v>
      </c>
      <c r="C164" s="14" t="s">
        <v>63</v>
      </c>
      <c r="D164" s="49" t="s">
        <v>49</v>
      </c>
      <c r="E164" s="245"/>
      <c r="F164" s="246"/>
    </row>
    <row r="165" spans="2:6" x14ac:dyDescent="0.25">
      <c r="B165" s="13"/>
      <c r="C165" s="14"/>
      <c r="D165" s="49" t="s">
        <v>50</v>
      </c>
      <c r="E165" s="245">
        <f>0.001*3.6*E164</f>
        <v>0</v>
      </c>
      <c r="F165" s="246">
        <f>0.001*3.6*F164</f>
        <v>0</v>
      </c>
    </row>
    <row r="166" spans="2:6" x14ac:dyDescent="0.25">
      <c r="B166" s="52" t="s">
        <v>65</v>
      </c>
      <c r="C166" s="12" t="s">
        <v>64</v>
      </c>
      <c r="D166" s="72" t="s">
        <v>49</v>
      </c>
      <c r="E166" s="245"/>
      <c r="F166" s="246"/>
    </row>
    <row r="167" spans="2:6" x14ac:dyDescent="0.25">
      <c r="B167" s="11"/>
      <c r="C167" s="40"/>
      <c r="D167" s="49" t="s">
        <v>50</v>
      </c>
      <c r="E167" s="245">
        <f>0.001*3.6*E166</f>
        <v>0</v>
      </c>
      <c r="F167" s="246">
        <f>0.001*3.6*F166</f>
        <v>0</v>
      </c>
    </row>
    <row r="168" spans="2:6" x14ac:dyDescent="0.25">
      <c r="B168" s="52" t="s">
        <v>76</v>
      </c>
      <c r="C168" s="12" t="s">
        <v>66</v>
      </c>
      <c r="D168" s="57" t="s">
        <v>67</v>
      </c>
      <c r="E168" s="245"/>
      <c r="F168" s="58"/>
    </row>
    <row r="169" spans="2:6" ht="15.75" thickBot="1" x14ac:dyDescent="0.3">
      <c r="B169" s="41"/>
      <c r="C169" s="59" t="s">
        <v>68</v>
      </c>
      <c r="D169" s="60" t="s">
        <v>50</v>
      </c>
      <c r="E169" s="249"/>
      <c r="F169" s="61"/>
    </row>
    <row r="170" spans="2:6" ht="15.75" thickBot="1" x14ac:dyDescent="0.3"/>
    <row r="171" spans="2:6" ht="15.75" thickBot="1" x14ac:dyDescent="0.3">
      <c r="B171" s="33" t="s">
        <v>380</v>
      </c>
      <c r="C171" s="535" t="s">
        <v>358</v>
      </c>
      <c r="D171" s="535"/>
      <c r="E171" s="535"/>
      <c r="F171" s="536"/>
    </row>
    <row r="172" spans="2:6" x14ac:dyDescent="0.25">
      <c r="B172" s="8" t="s">
        <v>0</v>
      </c>
      <c r="C172" s="523" t="s">
        <v>432</v>
      </c>
      <c r="D172" s="522"/>
      <c r="E172" s="148"/>
      <c r="F172" s="280"/>
    </row>
    <row r="173" spans="2:6" x14ac:dyDescent="0.25">
      <c r="B173" s="13" t="s">
        <v>1</v>
      </c>
      <c r="C173" s="532" t="s">
        <v>80</v>
      </c>
      <c r="D173" s="533"/>
      <c r="E173" s="245"/>
      <c r="F173" s="246"/>
    </row>
    <row r="174" spans="2:6" x14ac:dyDescent="0.25">
      <c r="B174" s="43" t="s">
        <v>3</v>
      </c>
      <c r="C174" s="32" t="s">
        <v>81</v>
      </c>
      <c r="D174" s="50" t="s">
        <v>47</v>
      </c>
      <c r="E174" s="245"/>
      <c r="F174" s="246"/>
    </row>
    <row r="175" spans="2:6" x14ac:dyDescent="0.25">
      <c r="B175" s="43" t="s">
        <v>26</v>
      </c>
      <c r="C175" s="53" t="s">
        <v>82</v>
      </c>
      <c r="D175" s="49" t="s">
        <v>83</v>
      </c>
      <c r="E175" s="245"/>
      <c r="F175" s="246"/>
    </row>
    <row r="176" spans="2:6" x14ac:dyDescent="0.25">
      <c r="B176" s="11"/>
      <c r="C176" s="40"/>
      <c r="D176" s="49" t="s">
        <v>50</v>
      </c>
      <c r="E176" s="245">
        <f>0.001*3.6*E175</f>
        <v>0</v>
      </c>
      <c r="F176" s="246">
        <f>0.001*3.6*F175</f>
        <v>0</v>
      </c>
    </row>
    <row r="177" spans="2:6" x14ac:dyDescent="0.25">
      <c r="B177" s="11" t="s">
        <v>28</v>
      </c>
      <c r="C177" s="65" t="s">
        <v>84</v>
      </c>
      <c r="D177" s="66" t="s">
        <v>85</v>
      </c>
      <c r="E177" s="245"/>
      <c r="F177" s="246"/>
    </row>
    <row r="178" spans="2:6" x14ac:dyDescent="0.25">
      <c r="B178" s="13" t="s">
        <v>44</v>
      </c>
      <c r="C178" s="67" t="s">
        <v>86</v>
      </c>
      <c r="D178" s="66" t="s">
        <v>87</v>
      </c>
      <c r="E178" s="245"/>
      <c r="F178" s="246"/>
    </row>
    <row r="179" spans="2:6" x14ac:dyDescent="0.25">
      <c r="B179" s="13" t="s">
        <v>31</v>
      </c>
      <c r="C179" s="68" t="s">
        <v>88</v>
      </c>
      <c r="D179" s="69" t="s">
        <v>89</v>
      </c>
      <c r="E179" s="245"/>
      <c r="F179" s="246"/>
    </row>
    <row r="180" spans="2:6" x14ac:dyDescent="0.25">
      <c r="B180" s="43" t="s">
        <v>32</v>
      </c>
      <c r="C180" s="70" t="s">
        <v>90</v>
      </c>
      <c r="D180" s="69" t="s">
        <v>91</v>
      </c>
      <c r="E180" s="245"/>
      <c r="F180" s="246"/>
    </row>
    <row r="181" spans="2:6" x14ac:dyDescent="0.25">
      <c r="B181" s="43" t="s">
        <v>33</v>
      </c>
      <c r="C181" s="53" t="s">
        <v>92</v>
      </c>
      <c r="D181" s="49" t="s">
        <v>83</v>
      </c>
      <c r="E181" t="e">
        <f>E175/(E177*E178*E179*E180)</f>
        <v>#DIV/0!</v>
      </c>
      <c r="F181" s="274" t="e">
        <f>F175/(F177*F178*F179*F180)</f>
        <v>#DIV/0!</v>
      </c>
    </row>
    <row r="182" spans="2:6" x14ac:dyDescent="0.25">
      <c r="B182" s="71"/>
      <c r="C182" s="40"/>
      <c r="D182" s="49" t="s">
        <v>50</v>
      </c>
      <c r="E182" s="245"/>
      <c r="F182" s="246"/>
    </row>
    <row r="183" spans="2:6" x14ac:dyDescent="0.25">
      <c r="B183" s="43" t="s">
        <v>34</v>
      </c>
      <c r="C183" s="247" t="s">
        <v>351</v>
      </c>
      <c r="D183" s="49" t="s">
        <v>352</v>
      </c>
      <c r="E183" s="245"/>
      <c r="F183" s="246"/>
    </row>
    <row r="184" spans="2:6" x14ac:dyDescent="0.25">
      <c r="B184" s="13" t="s">
        <v>37</v>
      </c>
      <c r="C184" s="14" t="s">
        <v>63</v>
      </c>
      <c r="D184" s="49" t="s">
        <v>49</v>
      </c>
      <c r="E184" s="245"/>
      <c r="F184" s="246"/>
    </row>
    <row r="185" spans="2:6" x14ac:dyDescent="0.25">
      <c r="B185" s="13"/>
      <c r="C185" s="14"/>
      <c r="D185" s="49" t="s">
        <v>50</v>
      </c>
      <c r="E185" s="245">
        <f>0.001*3.6*E184</f>
        <v>0</v>
      </c>
      <c r="F185" s="246">
        <f>0.001*3.6*F184</f>
        <v>0</v>
      </c>
    </row>
    <row r="186" spans="2:6" x14ac:dyDescent="0.25">
      <c r="B186" s="52" t="s">
        <v>65</v>
      </c>
      <c r="C186" s="12" t="s">
        <v>64</v>
      </c>
      <c r="D186" s="72" t="s">
        <v>49</v>
      </c>
      <c r="E186" s="245"/>
      <c r="F186" s="246"/>
    </row>
    <row r="187" spans="2:6" x14ac:dyDescent="0.25">
      <c r="B187" s="11"/>
      <c r="C187" s="40"/>
      <c r="D187" s="49" t="s">
        <v>50</v>
      </c>
      <c r="E187" s="245">
        <f>0.001*3.6*E186</f>
        <v>0</v>
      </c>
      <c r="F187" s="246">
        <f>0.001*3.6*F186</f>
        <v>0</v>
      </c>
    </row>
    <row r="188" spans="2:6" x14ac:dyDescent="0.25">
      <c r="B188" s="52" t="s">
        <v>76</v>
      </c>
      <c r="C188" s="12" t="s">
        <v>66</v>
      </c>
      <c r="D188" s="57" t="s">
        <v>67</v>
      </c>
      <c r="E188" s="251"/>
      <c r="F188" s="58"/>
    </row>
    <row r="189" spans="2:6" ht="15.75" thickBot="1" x14ac:dyDescent="0.3">
      <c r="B189" s="41"/>
      <c r="C189" s="59" t="s">
        <v>68</v>
      </c>
      <c r="D189" s="60" t="s">
        <v>50</v>
      </c>
      <c r="E189" s="249"/>
      <c r="F189" s="61"/>
    </row>
    <row r="190" spans="2:6" ht="15.75" thickBot="1" x14ac:dyDescent="0.3"/>
    <row r="191" spans="2:6" ht="15.75" thickBot="1" x14ac:dyDescent="0.3">
      <c r="B191" s="33" t="s">
        <v>381</v>
      </c>
      <c r="C191" s="529" t="s">
        <v>363</v>
      </c>
      <c r="D191" s="530"/>
      <c r="E191" s="530"/>
      <c r="F191" s="531"/>
    </row>
    <row r="192" spans="2:6" ht="25.15" customHeight="1" x14ac:dyDescent="0.25">
      <c r="B192" s="255" t="s">
        <v>0</v>
      </c>
      <c r="C192" s="521" t="s">
        <v>433</v>
      </c>
      <c r="D192" s="522"/>
      <c r="E192" s="148"/>
      <c r="F192" s="280"/>
    </row>
    <row r="193" spans="2:6" ht="14.65" customHeight="1" x14ac:dyDescent="0.25">
      <c r="B193" s="11" t="s">
        <v>1</v>
      </c>
      <c r="C193" s="239" t="s">
        <v>359</v>
      </c>
      <c r="D193" s="26" t="s">
        <v>361</v>
      </c>
      <c r="E193" s="245"/>
      <c r="F193" s="246"/>
    </row>
    <row r="194" spans="2:6" x14ac:dyDescent="0.25">
      <c r="B194" s="11" t="s">
        <v>3</v>
      </c>
      <c r="C194" s="32" t="s">
        <v>93</v>
      </c>
      <c r="D194" s="26" t="s">
        <v>47</v>
      </c>
      <c r="E194" s="245"/>
      <c r="F194" s="246"/>
    </row>
    <row r="195" spans="2:6" x14ac:dyDescent="0.25">
      <c r="B195" s="43" t="s">
        <v>26</v>
      </c>
      <c r="C195" s="241" t="s">
        <v>82</v>
      </c>
      <c r="D195" s="26" t="s">
        <v>83</v>
      </c>
      <c r="E195" s="245"/>
      <c r="F195" s="246"/>
    </row>
    <row r="196" spans="2:6" x14ac:dyDescent="0.25">
      <c r="B196" s="52"/>
      <c r="C196" s="252"/>
      <c r="D196" s="26" t="s">
        <v>50</v>
      </c>
      <c r="E196" s="245">
        <f>0.001*3.6*E195</f>
        <v>0</v>
      </c>
      <c r="F196" s="246">
        <f>0.001*3.6*F195</f>
        <v>0</v>
      </c>
    </row>
    <row r="197" spans="2:6" x14ac:dyDescent="0.25">
      <c r="B197" s="13" t="s">
        <v>28</v>
      </c>
      <c r="C197" s="253" t="s">
        <v>94</v>
      </c>
      <c r="D197" s="69" t="s">
        <v>95</v>
      </c>
      <c r="E197" s="245"/>
      <c r="F197" s="246"/>
    </row>
    <row r="198" spans="2:6" x14ac:dyDescent="0.25">
      <c r="B198" s="13" t="s">
        <v>44</v>
      </c>
      <c r="C198" s="253" t="s">
        <v>96</v>
      </c>
      <c r="D198" s="69" t="s">
        <v>97</v>
      </c>
      <c r="E198" s="245"/>
      <c r="F198" s="246"/>
    </row>
    <row r="199" spans="2:6" x14ac:dyDescent="0.25">
      <c r="B199" s="13" t="s">
        <v>31</v>
      </c>
      <c r="C199" s="253" t="s">
        <v>98</v>
      </c>
      <c r="D199" s="69" t="s">
        <v>99</v>
      </c>
      <c r="E199" s="245"/>
      <c r="F199" s="246"/>
    </row>
    <row r="200" spans="2:6" x14ac:dyDescent="0.25">
      <c r="B200" s="13" t="s">
        <v>32</v>
      </c>
      <c r="C200" s="253" t="s">
        <v>100</v>
      </c>
      <c r="D200" s="69" t="s">
        <v>101</v>
      </c>
      <c r="E200" s="245"/>
      <c r="F200" s="246"/>
    </row>
    <row r="201" spans="2:6" x14ac:dyDescent="0.25">
      <c r="B201" s="43" t="s">
        <v>33</v>
      </c>
      <c r="C201" s="241" t="s">
        <v>92</v>
      </c>
      <c r="D201" s="26" t="s">
        <v>83</v>
      </c>
      <c r="E201" t="e">
        <f>E195/(E197*E198*E199*E200)</f>
        <v>#DIV/0!</v>
      </c>
      <c r="F201" s="274" t="e">
        <f>F195/(F197*F198*F199*F200)</f>
        <v>#DIV/0!</v>
      </c>
    </row>
    <row r="202" spans="2:6" x14ac:dyDescent="0.25">
      <c r="B202" s="71"/>
      <c r="C202" s="242"/>
      <c r="D202" s="26" t="s">
        <v>50</v>
      </c>
      <c r="E202" s="245" t="e">
        <f>0.001*3.6*E201</f>
        <v>#DIV/0!</v>
      </c>
      <c r="F202" s="246" t="e">
        <f>0.001*3.6*F201</f>
        <v>#DIV/0!</v>
      </c>
    </row>
    <row r="203" spans="2:6" x14ac:dyDescent="0.25">
      <c r="B203" s="43" t="s">
        <v>34</v>
      </c>
      <c r="C203" s="254" t="s">
        <v>351</v>
      </c>
      <c r="D203" s="26" t="s">
        <v>352</v>
      </c>
      <c r="E203" s="245"/>
      <c r="F203" s="246"/>
    </row>
    <row r="204" spans="2:6" x14ac:dyDescent="0.25">
      <c r="B204" s="43" t="s">
        <v>37</v>
      </c>
      <c r="C204" s="241" t="s">
        <v>63</v>
      </c>
      <c r="D204" s="26" t="s">
        <v>49</v>
      </c>
      <c r="E204" s="245"/>
      <c r="F204" s="246"/>
    </row>
    <row r="205" spans="2:6" x14ac:dyDescent="0.25">
      <c r="B205" s="11"/>
      <c r="C205" s="242"/>
      <c r="D205" s="26" t="s">
        <v>50</v>
      </c>
      <c r="E205" s="245">
        <f>0.001*3.6*E204</f>
        <v>0</v>
      </c>
      <c r="F205" s="246">
        <f>0.001*3.6*F204</f>
        <v>0</v>
      </c>
    </row>
    <row r="206" spans="2:6" x14ac:dyDescent="0.25">
      <c r="B206" s="52" t="s">
        <v>65</v>
      </c>
      <c r="C206" s="252" t="s">
        <v>64</v>
      </c>
      <c r="D206" s="26" t="s">
        <v>49</v>
      </c>
      <c r="E206" s="245"/>
      <c r="F206" s="246"/>
    </row>
    <row r="207" spans="2:6" x14ac:dyDescent="0.25">
      <c r="B207" s="11"/>
      <c r="C207" s="242"/>
      <c r="D207" s="26" t="s">
        <v>50</v>
      </c>
      <c r="E207" s="245"/>
      <c r="F207" s="246"/>
    </row>
    <row r="208" spans="2:6" x14ac:dyDescent="0.25">
      <c r="B208" s="75" t="s">
        <v>76</v>
      </c>
      <c r="C208" s="12" t="s">
        <v>102</v>
      </c>
      <c r="D208" s="72" t="s">
        <v>67</v>
      </c>
      <c r="E208" s="245"/>
      <c r="F208" s="76"/>
    </row>
    <row r="209" spans="2:6" ht="15.75" thickBot="1" x14ac:dyDescent="0.3">
      <c r="B209" s="16"/>
      <c r="C209" s="59" t="s">
        <v>68</v>
      </c>
      <c r="D209" s="38" t="s">
        <v>50</v>
      </c>
      <c r="E209" s="249"/>
      <c r="F209" s="77"/>
    </row>
    <row r="210" spans="2:6" ht="15.75" thickBot="1" x14ac:dyDescent="0.3"/>
    <row r="211" spans="2:6" x14ac:dyDescent="0.25">
      <c r="B211" s="42" t="s">
        <v>382</v>
      </c>
      <c r="C211" s="526" t="s">
        <v>362</v>
      </c>
      <c r="D211" s="527"/>
      <c r="E211" s="527"/>
      <c r="F211" s="528"/>
    </row>
    <row r="212" spans="2:6" ht="13.5" customHeight="1" x14ac:dyDescent="0.25">
      <c r="B212" s="281" t="s">
        <v>0</v>
      </c>
      <c r="C212" s="524" t="s">
        <v>435</v>
      </c>
      <c r="D212" s="525"/>
      <c r="E212" s="251"/>
      <c r="F212" s="282"/>
    </row>
    <row r="213" spans="2:6" x14ac:dyDescent="0.25">
      <c r="B213" s="11" t="s">
        <v>1</v>
      </c>
      <c r="C213" s="239" t="s">
        <v>359</v>
      </c>
      <c r="D213" s="26" t="s">
        <v>361</v>
      </c>
      <c r="E213" s="245"/>
      <c r="F213" s="246"/>
    </row>
    <row r="214" spans="2:6" x14ac:dyDescent="0.25">
      <c r="B214" s="11" t="s">
        <v>3</v>
      </c>
      <c r="C214" s="32" t="s">
        <v>93</v>
      </c>
      <c r="D214" s="26" t="s">
        <v>47</v>
      </c>
      <c r="E214" s="245"/>
      <c r="F214" s="246"/>
    </row>
    <row r="215" spans="2:6" x14ac:dyDescent="0.25">
      <c r="B215" s="43" t="s">
        <v>26</v>
      </c>
      <c r="C215" s="241" t="s">
        <v>82</v>
      </c>
      <c r="D215" s="26" t="s">
        <v>83</v>
      </c>
      <c r="E215" s="245"/>
      <c r="F215" s="246"/>
    </row>
    <row r="216" spans="2:6" x14ac:dyDescent="0.25">
      <c r="B216" s="52"/>
      <c r="C216" s="252"/>
      <c r="D216" s="26" t="s">
        <v>50</v>
      </c>
      <c r="E216" s="245">
        <f>0.001*3.6*E215</f>
        <v>0</v>
      </c>
      <c r="F216" s="246">
        <f>0.001*3.6*F215</f>
        <v>0</v>
      </c>
    </row>
    <row r="217" spans="2:6" x14ac:dyDescent="0.25">
      <c r="B217" s="13" t="s">
        <v>28</v>
      </c>
      <c r="C217" s="253" t="s">
        <v>94</v>
      </c>
      <c r="D217" s="69" t="s">
        <v>95</v>
      </c>
      <c r="E217" s="245"/>
      <c r="F217" s="246"/>
    </row>
    <row r="218" spans="2:6" x14ac:dyDescent="0.25">
      <c r="B218" s="13" t="s">
        <v>44</v>
      </c>
      <c r="C218" s="253" t="s">
        <v>96</v>
      </c>
      <c r="D218" s="69" t="s">
        <v>97</v>
      </c>
      <c r="E218" s="245"/>
      <c r="F218" s="246"/>
    </row>
    <row r="219" spans="2:6" x14ac:dyDescent="0.25">
      <c r="B219" s="13" t="s">
        <v>31</v>
      </c>
      <c r="C219" s="253" t="s">
        <v>98</v>
      </c>
      <c r="D219" s="69" t="s">
        <v>99</v>
      </c>
      <c r="E219" s="245"/>
      <c r="F219" s="246"/>
    </row>
    <row r="220" spans="2:6" x14ac:dyDescent="0.25">
      <c r="B220" s="13" t="s">
        <v>32</v>
      </c>
      <c r="C220" s="253" t="s">
        <v>100</v>
      </c>
      <c r="D220" s="69" t="s">
        <v>101</v>
      </c>
      <c r="E220" s="245"/>
      <c r="F220" s="246"/>
    </row>
    <row r="221" spans="2:6" x14ac:dyDescent="0.25">
      <c r="B221" s="43" t="s">
        <v>33</v>
      </c>
      <c r="C221" s="241" t="s">
        <v>92</v>
      </c>
      <c r="D221" s="26" t="s">
        <v>83</v>
      </c>
      <c r="E221" t="e">
        <f>E215/(E217*E218*E219*E220)</f>
        <v>#DIV/0!</v>
      </c>
      <c r="F221" s="274" t="e">
        <f>F215/(F217*F218*F219*F220)</f>
        <v>#DIV/0!</v>
      </c>
    </row>
    <row r="222" spans="2:6" x14ac:dyDescent="0.25">
      <c r="B222" s="71"/>
      <c r="C222" s="242"/>
      <c r="D222" s="26" t="s">
        <v>50</v>
      </c>
      <c r="E222" s="245" t="e">
        <f>0.001*3.6*E221</f>
        <v>#DIV/0!</v>
      </c>
      <c r="F222" s="246" t="e">
        <f>0.001*3.6*F221</f>
        <v>#DIV/0!</v>
      </c>
    </row>
    <row r="223" spans="2:6" x14ac:dyDescent="0.25">
      <c r="B223" s="43" t="s">
        <v>34</v>
      </c>
      <c r="C223" s="254" t="s">
        <v>351</v>
      </c>
      <c r="D223" s="26" t="s">
        <v>352</v>
      </c>
      <c r="E223" s="245"/>
      <c r="F223" s="246"/>
    </row>
    <row r="224" spans="2:6" x14ac:dyDescent="0.25">
      <c r="B224" s="43" t="s">
        <v>37</v>
      </c>
      <c r="C224" s="241" t="s">
        <v>63</v>
      </c>
      <c r="D224" s="26" t="s">
        <v>49</v>
      </c>
      <c r="E224" s="245"/>
      <c r="F224" s="246"/>
    </row>
    <row r="225" spans="2:6" x14ac:dyDescent="0.25">
      <c r="B225" s="11"/>
      <c r="C225" s="242"/>
      <c r="D225" s="26" t="s">
        <v>50</v>
      </c>
      <c r="E225" s="245">
        <f>0.001*3.6*E224</f>
        <v>0</v>
      </c>
      <c r="F225" s="246">
        <f>0.001*3.6*F224</f>
        <v>0</v>
      </c>
    </row>
    <row r="226" spans="2:6" x14ac:dyDescent="0.25">
      <c r="B226" s="52" t="s">
        <v>65</v>
      </c>
      <c r="C226" s="252" t="s">
        <v>64</v>
      </c>
      <c r="D226" s="26" t="s">
        <v>49</v>
      </c>
      <c r="E226" s="245"/>
      <c r="F226" s="246"/>
    </row>
    <row r="227" spans="2:6" x14ac:dyDescent="0.25">
      <c r="B227" s="11"/>
      <c r="C227" s="242"/>
      <c r="D227" s="26" t="s">
        <v>50</v>
      </c>
      <c r="E227" s="245"/>
      <c r="F227" s="246"/>
    </row>
    <row r="228" spans="2:6" x14ac:dyDescent="0.25">
      <c r="B228" s="75" t="s">
        <v>76</v>
      </c>
      <c r="C228" s="12" t="s">
        <v>102</v>
      </c>
      <c r="D228" s="72" t="s">
        <v>434</v>
      </c>
      <c r="E228" s="245"/>
      <c r="F228" s="76"/>
    </row>
    <row r="229" spans="2:6" ht="15.75" thickBot="1" x14ac:dyDescent="0.3">
      <c r="B229" s="16"/>
      <c r="C229" s="59" t="s">
        <v>68</v>
      </c>
      <c r="D229" s="38" t="s">
        <v>50</v>
      </c>
      <c r="E229" s="249"/>
      <c r="F229" s="77"/>
    </row>
    <row r="230" spans="2:6" ht="13.15" customHeight="1" thickBot="1" x14ac:dyDescent="0.3">
      <c r="B230" s="27"/>
      <c r="C230" s="32"/>
      <c r="D230" s="27"/>
      <c r="E230" s="256"/>
      <c r="F230" s="152"/>
    </row>
    <row r="231" spans="2:6" x14ac:dyDescent="0.25">
      <c r="B231" s="42" t="s">
        <v>383</v>
      </c>
      <c r="C231" s="526" t="s">
        <v>161</v>
      </c>
      <c r="D231" s="527"/>
      <c r="E231" s="527"/>
      <c r="F231" s="528"/>
    </row>
    <row r="232" spans="2:6" ht="24.6" customHeight="1" x14ac:dyDescent="0.25">
      <c r="B232" s="281" t="s">
        <v>0</v>
      </c>
      <c r="C232" s="554" t="s">
        <v>436</v>
      </c>
      <c r="D232" s="554"/>
      <c r="E232" s="251"/>
      <c r="F232" s="282"/>
    </row>
    <row r="233" spans="2:6" x14ac:dyDescent="0.25">
      <c r="B233" s="11" t="s">
        <v>1</v>
      </c>
      <c r="C233" s="32" t="s">
        <v>201</v>
      </c>
      <c r="D233" s="50" t="s">
        <v>47</v>
      </c>
      <c r="E233" s="245"/>
      <c r="F233" s="246"/>
    </row>
    <row r="234" spans="2:6" x14ac:dyDescent="0.25">
      <c r="B234" s="43" t="s">
        <v>3</v>
      </c>
      <c r="C234" s="53" t="s">
        <v>82</v>
      </c>
      <c r="D234" s="49" t="s">
        <v>83</v>
      </c>
      <c r="E234" s="245"/>
      <c r="F234" s="246"/>
    </row>
    <row r="235" spans="2:6" x14ac:dyDescent="0.25">
      <c r="B235" s="52"/>
      <c r="C235" s="12"/>
      <c r="D235" s="73" t="s">
        <v>50</v>
      </c>
      <c r="E235" s="245">
        <f>0.001*3.6*E234</f>
        <v>0</v>
      </c>
      <c r="F235" s="246">
        <f>0.001*3.6*F234</f>
        <v>0</v>
      </c>
    </row>
    <row r="236" spans="2:6" x14ac:dyDescent="0.25">
      <c r="B236" s="13" t="s">
        <v>26</v>
      </c>
      <c r="C236" s="74" t="s">
        <v>152</v>
      </c>
      <c r="D236" s="69" t="s">
        <v>95</v>
      </c>
      <c r="E236" s="245"/>
      <c r="F236" s="246"/>
    </row>
    <row r="237" spans="2:6" x14ac:dyDescent="0.25">
      <c r="B237" s="43" t="s">
        <v>28</v>
      </c>
      <c r="C237" s="53" t="s">
        <v>92</v>
      </c>
      <c r="D237" s="49" t="s">
        <v>83</v>
      </c>
      <c r="E237" t="e">
        <f>E234/E236</f>
        <v>#DIV/0!</v>
      </c>
      <c r="F237" s="274" t="e">
        <f>F234/F236</f>
        <v>#DIV/0!</v>
      </c>
    </row>
    <row r="238" spans="2:6" x14ac:dyDescent="0.25">
      <c r="B238" s="71"/>
      <c r="C238" s="40"/>
      <c r="D238" s="49" t="s">
        <v>50</v>
      </c>
      <c r="E238" s="245" t="e">
        <f>0.001*3.6*E237</f>
        <v>#DIV/0!</v>
      </c>
      <c r="F238" s="246" t="e">
        <f>0.001*3.6*F237</f>
        <v>#DIV/0!</v>
      </c>
    </row>
    <row r="239" spans="2:6" x14ac:dyDescent="0.25">
      <c r="B239" s="43" t="s">
        <v>44</v>
      </c>
      <c r="C239" s="254" t="s">
        <v>351</v>
      </c>
      <c r="D239" s="26" t="s">
        <v>352</v>
      </c>
      <c r="E239" s="245"/>
      <c r="F239" s="246"/>
    </row>
    <row r="240" spans="2:6" x14ac:dyDescent="0.25">
      <c r="B240" s="43" t="s">
        <v>31</v>
      </c>
      <c r="C240" s="53" t="s">
        <v>63</v>
      </c>
      <c r="D240" s="49" t="s">
        <v>49</v>
      </c>
      <c r="E240" s="245"/>
      <c r="F240" s="246"/>
    </row>
    <row r="241" spans="2:6" ht="15.75" thickBot="1" x14ac:dyDescent="0.3">
      <c r="B241" s="41"/>
      <c r="C241" s="24"/>
      <c r="D241" s="38" t="s">
        <v>50</v>
      </c>
      <c r="E241" s="249">
        <f>0.001*3.6*E240</f>
        <v>0</v>
      </c>
      <c r="F241" s="250">
        <f>0.001*3.6*F240</f>
        <v>0</v>
      </c>
    </row>
    <row r="242" spans="2:6" ht="14.1" customHeight="1" thickBot="1" x14ac:dyDescent="0.3">
      <c r="B242" s="27"/>
      <c r="C242" s="32"/>
      <c r="D242" s="27"/>
      <c r="E242" s="79"/>
      <c r="F242" s="80"/>
    </row>
    <row r="243" spans="2:6" ht="14.1" customHeight="1" x14ac:dyDescent="0.25">
      <c r="B243" s="42" t="s">
        <v>437</v>
      </c>
      <c r="C243" s="526" t="s">
        <v>438</v>
      </c>
      <c r="D243" s="527"/>
      <c r="E243" s="527"/>
      <c r="F243" s="528"/>
    </row>
    <row r="244" spans="2:6" ht="14.1" customHeight="1" x14ac:dyDescent="0.25">
      <c r="B244" s="281" t="s">
        <v>0</v>
      </c>
      <c r="C244" s="554" t="s">
        <v>439</v>
      </c>
      <c r="D244" s="554"/>
      <c r="E244" s="251"/>
      <c r="F244" s="282"/>
    </row>
    <row r="245" spans="2:6" ht="14.1" customHeight="1" x14ac:dyDescent="0.25">
      <c r="B245" s="283" t="s">
        <v>1</v>
      </c>
      <c r="C245" s="14" t="s">
        <v>440</v>
      </c>
      <c r="D245" s="49" t="s">
        <v>441</v>
      </c>
      <c r="E245" s="251"/>
      <c r="F245" s="282"/>
    </row>
    <row r="246" spans="2:6" ht="14.1" customHeight="1" x14ac:dyDescent="0.25">
      <c r="B246" s="13" t="s">
        <v>3</v>
      </c>
      <c r="C246" s="14" t="s">
        <v>442</v>
      </c>
      <c r="D246" s="26" t="s">
        <v>443</v>
      </c>
      <c r="E246" t="e">
        <f>E245/E28</f>
        <v>#DIV/0!</v>
      </c>
      <c r="F246" s="274" t="e">
        <f>F245/F28</f>
        <v>#DIV/0!</v>
      </c>
    </row>
    <row r="247" spans="2:6" ht="14.1" customHeight="1" x14ac:dyDescent="0.25">
      <c r="B247" s="13" t="s">
        <v>3</v>
      </c>
      <c r="C247" s="14" t="s">
        <v>444</v>
      </c>
      <c r="D247" s="26" t="s">
        <v>47</v>
      </c>
      <c r="E247" s="245"/>
      <c r="F247" s="246"/>
    </row>
    <row r="248" spans="2:6" ht="14.1" customHeight="1" x14ac:dyDescent="0.25">
      <c r="B248" s="43" t="s">
        <v>28</v>
      </c>
      <c r="C248" s="14" t="s">
        <v>455</v>
      </c>
      <c r="D248" s="26" t="s">
        <v>456</v>
      </c>
      <c r="E248" t="e">
        <f>1000*E247/E28</f>
        <v>#DIV/0!</v>
      </c>
      <c r="F248" s="274" t="e">
        <f>1000*F247/F28</f>
        <v>#DIV/0!</v>
      </c>
    </row>
    <row r="249" spans="2:6" ht="14.1" customHeight="1" x14ac:dyDescent="0.25">
      <c r="B249" s="43" t="s">
        <v>44</v>
      </c>
      <c r="C249" s="14" t="s">
        <v>445</v>
      </c>
      <c r="D249" s="26" t="s">
        <v>446</v>
      </c>
      <c r="E249" s="245"/>
      <c r="F249" s="246"/>
    </row>
    <row r="250" spans="2:6" ht="14.1" customHeight="1" x14ac:dyDescent="0.25">
      <c r="B250" s="43" t="s">
        <v>31</v>
      </c>
      <c r="C250" s="53" t="s">
        <v>82</v>
      </c>
      <c r="D250" s="49" t="s">
        <v>83</v>
      </c>
      <c r="E250" s="245"/>
      <c r="F250" s="246"/>
    </row>
    <row r="251" spans="2:6" ht="14.1" customHeight="1" x14ac:dyDescent="0.25">
      <c r="B251" s="52"/>
      <c r="C251" s="12"/>
      <c r="D251" s="73" t="s">
        <v>50</v>
      </c>
      <c r="E251" s="245">
        <f>0.001*3.6*E250</f>
        <v>0</v>
      </c>
      <c r="F251" s="246">
        <f>0.001*3.6*F250</f>
        <v>0</v>
      </c>
    </row>
    <row r="252" spans="2:6" ht="14.1" customHeight="1" x14ac:dyDescent="0.25">
      <c r="B252" s="13" t="s">
        <v>32</v>
      </c>
      <c r="C252" s="74" t="s">
        <v>449</v>
      </c>
      <c r="D252" s="69" t="s">
        <v>448</v>
      </c>
      <c r="E252" s="245"/>
      <c r="F252" s="246"/>
    </row>
    <row r="253" spans="2:6" ht="14.1" customHeight="1" x14ac:dyDescent="0.25">
      <c r="B253" s="13" t="s">
        <v>33</v>
      </c>
      <c r="C253" s="74" t="s">
        <v>450</v>
      </c>
      <c r="D253" s="285" t="s">
        <v>452</v>
      </c>
      <c r="E253" s="245"/>
      <c r="F253" s="246"/>
    </row>
    <row r="254" spans="2:6" ht="14.1" customHeight="1" x14ac:dyDescent="0.25">
      <c r="B254" s="43" t="s">
        <v>34</v>
      </c>
      <c r="C254" s="286" t="s">
        <v>447</v>
      </c>
      <c r="D254" s="285" t="s">
        <v>453</v>
      </c>
      <c r="E254" s="245"/>
      <c r="F254" s="246"/>
    </row>
    <row r="255" spans="2:6" ht="14.1" customHeight="1" x14ac:dyDescent="0.25">
      <c r="B255" s="43" t="s">
        <v>37</v>
      </c>
      <c r="C255" s="284" t="s">
        <v>451</v>
      </c>
      <c r="D255" s="285" t="s">
        <v>454</v>
      </c>
      <c r="E255" s="245"/>
      <c r="F255" s="246"/>
    </row>
    <row r="256" spans="2:6" ht="14.1" customHeight="1" x14ac:dyDescent="0.25">
      <c r="B256" s="43" t="s">
        <v>65</v>
      </c>
      <c r="C256" s="53" t="s">
        <v>92</v>
      </c>
      <c r="D256" s="49" t="s">
        <v>83</v>
      </c>
      <c r="E256" s="97">
        <f>E250*E252*E253*E254*E255</f>
        <v>0</v>
      </c>
      <c r="F256" s="98">
        <f>F250*F252*F253*F254*F255</f>
        <v>0</v>
      </c>
    </row>
    <row r="257" spans="2:6" ht="14.1" customHeight="1" x14ac:dyDescent="0.25">
      <c r="B257" s="11"/>
      <c r="C257" s="40"/>
      <c r="D257" s="49" t="s">
        <v>50</v>
      </c>
      <c r="E257" s="245">
        <f>0.001*3.6*E256</f>
        <v>0</v>
      </c>
      <c r="F257" s="246">
        <f>0.001*3.6*F256</f>
        <v>0</v>
      </c>
    </row>
    <row r="258" spans="2:6" ht="14.1" customHeight="1" x14ac:dyDescent="0.25">
      <c r="B258" s="52" t="s">
        <v>76</v>
      </c>
      <c r="C258" s="254" t="s">
        <v>351</v>
      </c>
      <c r="D258" s="26" t="s">
        <v>352</v>
      </c>
      <c r="E258" s="245"/>
      <c r="F258" s="246"/>
    </row>
    <row r="259" spans="2:6" ht="14.1" customHeight="1" x14ac:dyDescent="0.25">
      <c r="B259" s="43" t="s">
        <v>77</v>
      </c>
      <c r="C259" s="53" t="s">
        <v>63</v>
      </c>
      <c r="D259" s="49" t="s">
        <v>49</v>
      </c>
      <c r="E259" s="245"/>
      <c r="F259" s="246"/>
    </row>
    <row r="260" spans="2:6" ht="14.1" customHeight="1" thickBot="1" x14ac:dyDescent="0.3">
      <c r="B260" s="41"/>
      <c r="C260" s="24"/>
      <c r="D260" s="38" t="s">
        <v>50</v>
      </c>
      <c r="E260" s="249">
        <f>0.001*3.6*E259</f>
        <v>0</v>
      </c>
      <c r="F260" s="250">
        <f>0.001*3.6*F259</f>
        <v>0</v>
      </c>
    </row>
    <row r="261" spans="2:6" ht="14.1" customHeight="1" x14ac:dyDescent="0.25">
      <c r="B261" s="27"/>
      <c r="C261" s="32"/>
      <c r="D261" s="27"/>
      <c r="E261" s="79"/>
      <c r="F261" s="80"/>
    </row>
    <row r="262" spans="2:6" ht="14.1" customHeight="1" thickBot="1" x14ac:dyDescent="0.3">
      <c r="B262" s="27"/>
      <c r="C262" s="32"/>
      <c r="D262" s="27"/>
      <c r="E262" s="79"/>
      <c r="F262" s="80"/>
    </row>
    <row r="263" spans="2:6" ht="14.1" customHeight="1" x14ac:dyDescent="0.25">
      <c r="B263" s="42" t="s">
        <v>384</v>
      </c>
      <c r="C263" s="526" t="s">
        <v>204</v>
      </c>
      <c r="D263" s="527"/>
      <c r="E263" s="527"/>
      <c r="F263" s="528"/>
    </row>
    <row r="264" spans="2:6" ht="14.1" customHeight="1" x14ac:dyDescent="0.25">
      <c r="B264" s="11" t="s">
        <v>0</v>
      </c>
      <c r="C264" s="40" t="s">
        <v>202</v>
      </c>
      <c r="D264" s="50" t="s">
        <v>47</v>
      </c>
      <c r="E264" s="251"/>
      <c r="F264" s="282"/>
    </row>
    <row r="265" spans="2:6" x14ac:dyDescent="0.25">
      <c r="B265" s="11" t="s">
        <v>1</v>
      </c>
      <c r="C265" s="40" t="s">
        <v>205</v>
      </c>
      <c r="D265" s="50" t="s">
        <v>49</v>
      </c>
      <c r="E265" s="245"/>
      <c r="F265" s="246"/>
    </row>
    <row r="266" spans="2:6" x14ac:dyDescent="0.25">
      <c r="B266" s="43" t="s">
        <v>3</v>
      </c>
      <c r="C266" s="53" t="s">
        <v>206</v>
      </c>
      <c r="D266" s="47" t="s">
        <v>49</v>
      </c>
      <c r="E266" s="245"/>
      <c r="F266" s="246"/>
    </row>
    <row r="267" spans="2:6" x14ac:dyDescent="0.25">
      <c r="B267" s="13" t="s">
        <v>26</v>
      </c>
      <c r="C267" s="14" t="s">
        <v>207</v>
      </c>
      <c r="D267" s="109" t="s">
        <v>147</v>
      </c>
      <c r="E267" s="245"/>
      <c r="F267" s="246"/>
    </row>
    <row r="268" spans="2:6" x14ac:dyDescent="0.25">
      <c r="B268" s="13" t="s">
        <v>28</v>
      </c>
      <c r="C268" s="14" t="s">
        <v>208</v>
      </c>
      <c r="D268" s="47" t="s">
        <v>49</v>
      </c>
      <c r="E268" s="245"/>
      <c r="F268" s="246"/>
    </row>
    <row r="269" spans="2:6" x14ac:dyDescent="0.25">
      <c r="B269" s="13" t="s">
        <v>44</v>
      </c>
      <c r="C269" s="14" t="s">
        <v>364</v>
      </c>
      <c r="D269" s="47" t="s">
        <v>49</v>
      </c>
      <c r="E269" s="245"/>
      <c r="F269" s="246"/>
    </row>
    <row r="270" spans="2:6" x14ac:dyDescent="0.25">
      <c r="B270" s="13" t="s">
        <v>31</v>
      </c>
      <c r="C270" s="14" t="s">
        <v>365</v>
      </c>
      <c r="D270" s="47" t="s">
        <v>49</v>
      </c>
      <c r="E270" s="245"/>
      <c r="F270" s="246"/>
    </row>
    <row r="271" spans="2:6" ht="15.75" thickBot="1" x14ac:dyDescent="0.3">
      <c r="B271" s="30" t="s">
        <v>32</v>
      </c>
      <c r="C271" s="17" t="s">
        <v>64</v>
      </c>
      <c r="D271" s="31" t="s">
        <v>49</v>
      </c>
      <c r="E271" s="249"/>
      <c r="F271" s="250"/>
    </row>
    <row r="272" spans="2:6" ht="15.75" thickBot="1" x14ac:dyDescent="0.3"/>
    <row r="273" spans="2:6" x14ac:dyDescent="0.25">
      <c r="B273" s="42" t="s">
        <v>385</v>
      </c>
      <c r="C273" s="526" t="s">
        <v>209</v>
      </c>
      <c r="D273" s="527"/>
      <c r="E273" s="527"/>
      <c r="F273" s="528"/>
    </row>
    <row r="274" spans="2:6" x14ac:dyDescent="0.25">
      <c r="B274" s="11" t="s">
        <v>0</v>
      </c>
      <c r="C274" s="40" t="s">
        <v>210</v>
      </c>
      <c r="D274" s="50" t="s">
        <v>47</v>
      </c>
      <c r="E274" s="251"/>
      <c r="F274" s="282"/>
    </row>
    <row r="275" spans="2:6" x14ac:dyDescent="0.25">
      <c r="B275" s="11" t="s">
        <v>1</v>
      </c>
      <c r="C275" s="40" t="s">
        <v>205</v>
      </c>
      <c r="D275" s="50" t="s">
        <v>49</v>
      </c>
      <c r="E275" s="245"/>
      <c r="F275" s="246"/>
    </row>
    <row r="276" spans="2:6" x14ac:dyDescent="0.25">
      <c r="B276" s="43" t="s">
        <v>3</v>
      </c>
      <c r="C276" s="53" t="s">
        <v>206</v>
      </c>
      <c r="D276" s="47" t="s">
        <v>49</v>
      </c>
      <c r="E276" s="245"/>
      <c r="F276" s="246"/>
    </row>
    <row r="277" spans="2:6" x14ac:dyDescent="0.25">
      <c r="B277" s="13" t="s">
        <v>26</v>
      </c>
      <c r="C277" s="14" t="s">
        <v>207</v>
      </c>
      <c r="D277" s="109" t="s">
        <v>147</v>
      </c>
      <c r="E277" s="245"/>
      <c r="F277" s="246"/>
    </row>
    <row r="278" spans="2:6" x14ac:dyDescent="0.25">
      <c r="B278" s="13" t="s">
        <v>28</v>
      </c>
      <c r="C278" s="14" t="s">
        <v>208</v>
      </c>
      <c r="D278" s="47" t="s">
        <v>49</v>
      </c>
      <c r="E278" s="245"/>
      <c r="F278" s="246"/>
    </row>
    <row r="279" spans="2:6" x14ac:dyDescent="0.25">
      <c r="B279" s="13" t="s">
        <v>44</v>
      </c>
      <c r="C279" s="14" t="s">
        <v>366</v>
      </c>
      <c r="D279" s="47" t="s">
        <v>49</v>
      </c>
      <c r="E279" s="245"/>
      <c r="F279" s="246"/>
    </row>
    <row r="280" spans="2:6" x14ac:dyDescent="0.25">
      <c r="B280" s="13" t="s">
        <v>31</v>
      </c>
      <c r="C280" s="14" t="s">
        <v>365</v>
      </c>
      <c r="D280" s="47" t="s">
        <v>49</v>
      </c>
      <c r="E280" s="245"/>
      <c r="F280" s="246"/>
    </row>
    <row r="281" spans="2:6" ht="15.75" thickBot="1" x14ac:dyDescent="0.3">
      <c r="B281" s="30" t="s">
        <v>32</v>
      </c>
      <c r="C281" s="17" t="s">
        <v>64</v>
      </c>
      <c r="D281" s="31" t="s">
        <v>49</v>
      </c>
      <c r="E281" s="249"/>
      <c r="F281" s="250"/>
    </row>
    <row r="282" spans="2:6" ht="15.75" thickBot="1" x14ac:dyDescent="0.3"/>
    <row r="283" spans="2:6" ht="15.75" thickBot="1" x14ac:dyDescent="0.3">
      <c r="B283" s="34" t="s">
        <v>386</v>
      </c>
      <c r="C283" s="534" t="s">
        <v>211</v>
      </c>
      <c r="D283" s="535"/>
      <c r="E283" s="535"/>
      <c r="F283" s="536"/>
    </row>
    <row r="284" spans="2:6" x14ac:dyDescent="0.25">
      <c r="B284" s="8" t="s">
        <v>0</v>
      </c>
      <c r="C284" s="39" t="s">
        <v>210</v>
      </c>
      <c r="D284" s="25" t="s">
        <v>47</v>
      </c>
      <c r="E284" s="148"/>
      <c r="F284" s="280"/>
    </row>
    <row r="285" spans="2:6" x14ac:dyDescent="0.25">
      <c r="B285" s="11" t="s">
        <v>1</v>
      </c>
      <c r="C285" s="40" t="s">
        <v>205</v>
      </c>
      <c r="D285" s="50" t="s">
        <v>49</v>
      </c>
      <c r="E285" s="245"/>
      <c r="F285" s="246"/>
    </row>
    <row r="286" spans="2:6" ht="15.75" thickBot="1" x14ac:dyDescent="0.3">
      <c r="B286" s="30" t="s">
        <v>3</v>
      </c>
      <c r="C286" s="17" t="s">
        <v>206</v>
      </c>
      <c r="D286" s="31" t="s">
        <v>49</v>
      </c>
      <c r="E286" s="249"/>
      <c r="F286" s="250"/>
    </row>
    <row r="287" spans="2:6" ht="15.75" thickBot="1" x14ac:dyDescent="0.3"/>
    <row r="288" spans="2:6" ht="15.75" thickBot="1" x14ac:dyDescent="0.3">
      <c r="B288" s="10" t="s">
        <v>44</v>
      </c>
      <c r="C288" s="534" t="s">
        <v>216</v>
      </c>
      <c r="D288" s="535"/>
      <c r="E288" s="535"/>
      <c r="F288" s="536"/>
    </row>
    <row r="289" spans="2:6" ht="10.5" customHeight="1" thickBot="1" x14ac:dyDescent="0.3">
      <c r="B289" s="154"/>
      <c r="C289" s="155"/>
      <c r="D289" s="156"/>
      <c r="E289" s="156"/>
      <c r="F289" s="157"/>
    </row>
    <row r="290" spans="2:6" ht="15.75" thickBot="1" x14ac:dyDescent="0.3">
      <c r="B290" s="18" t="s">
        <v>387</v>
      </c>
      <c r="C290" s="534" t="s">
        <v>367</v>
      </c>
      <c r="D290" s="535"/>
      <c r="E290" s="535"/>
      <c r="F290" s="536"/>
    </row>
    <row r="291" spans="2:6" x14ac:dyDescent="0.25">
      <c r="B291" s="8" t="s">
        <v>0</v>
      </c>
      <c r="C291" s="63" t="s">
        <v>212</v>
      </c>
      <c r="D291" s="25" t="s">
        <v>47</v>
      </c>
      <c r="E291" s="148">
        <f>E55+E107+E194+E233</f>
        <v>0</v>
      </c>
      <c r="F291" s="280">
        <f>F55+F107+F194+F233</f>
        <v>0</v>
      </c>
    </row>
    <row r="292" spans="2:6" x14ac:dyDescent="0.25">
      <c r="B292" s="43" t="s">
        <v>1</v>
      </c>
      <c r="C292" s="48" t="s">
        <v>48</v>
      </c>
      <c r="D292" s="49" t="s">
        <v>49</v>
      </c>
      <c r="E292" s="28">
        <f>E56+E108+E195+E234</f>
        <v>0</v>
      </c>
      <c r="F292" s="29">
        <f>F56+F108+F195+F234</f>
        <v>0</v>
      </c>
    </row>
    <row r="293" spans="2:6" x14ac:dyDescent="0.25">
      <c r="B293" s="11"/>
      <c r="C293" s="51"/>
      <c r="D293" s="49" t="s">
        <v>50</v>
      </c>
      <c r="E293" s="45">
        <f>0.001*3.6*E292</f>
        <v>0</v>
      </c>
      <c r="F293" s="46">
        <f>0.001*3.6*F292</f>
        <v>0</v>
      </c>
    </row>
    <row r="294" spans="2:6" x14ac:dyDescent="0.25">
      <c r="B294" s="43" t="s">
        <v>3</v>
      </c>
      <c r="C294" s="48" t="s">
        <v>104</v>
      </c>
      <c r="D294" s="49" t="s">
        <v>49</v>
      </c>
      <c r="E294" s="28" t="e">
        <f>E64+E116+E201+E237</f>
        <v>#DIV/0!</v>
      </c>
      <c r="F294" s="29" t="e">
        <f>F64+F108+F201+F237</f>
        <v>#DIV/0!</v>
      </c>
    </row>
    <row r="295" spans="2:6" x14ac:dyDescent="0.25">
      <c r="B295" s="11"/>
      <c r="C295" s="51"/>
      <c r="D295" s="49" t="s">
        <v>50</v>
      </c>
      <c r="E295" s="45" t="e">
        <f>0.001*3.6*E294</f>
        <v>#DIV/0!</v>
      </c>
      <c r="F295" s="46" t="e">
        <f>0.001*3.6*F294</f>
        <v>#DIV/0!</v>
      </c>
    </row>
    <row r="296" spans="2:6" x14ac:dyDescent="0.25">
      <c r="B296" s="52">
        <v>4</v>
      </c>
      <c r="C296" s="161" t="s">
        <v>232</v>
      </c>
      <c r="D296" s="49" t="s">
        <v>49</v>
      </c>
      <c r="E296" s="541" t="e">
        <f>E294-F294</f>
        <v>#DIV/0!</v>
      </c>
      <c r="F296" s="542"/>
    </row>
    <row r="297" spans="2:6" x14ac:dyDescent="0.25">
      <c r="B297" s="52"/>
      <c r="C297" s="149"/>
      <c r="D297" s="26" t="s">
        <v>50</v>
      </c>
      <c r="E297" s="543" t="e">
        <f>0.001*E296*3.6</f>
        <v>#DIV/0!</v>
      </c>
      <c r="F297" s="544"/>
    </row>
    <row r="298" spans="2:6" x14ac:dyDescent="0.25">
      <c r="B298" s="43" t="s">
        <v>28</v>
      </c>
      <c r="C298" s="48" t="s">
        <v>105</v>
      </c>
      <c r="D298" s="72" t="s">
        <v>49</v>
      </c>
      <c r="E298" s="54">
        <f>E67+E119+E204+E240</f>
        <v>0</v>
      </c>
      <c r="F298" s="55">
        <f>F67+F119+F204+F240</f>
        <v>0</v>
      </c>
    </row>
    <row r="299" spans="2:6" x14ac:dyDescent="0.25">
      <c r="B299" s="11"/>
      <c r="C299" s="51"/>
      <c r="D299" s="49" t="s">
        <v>50</v>
      </c>
      <c r="E299" s="45">
        <f>0.001*3.6*E298</f>
        <v>0</v>
      </c>
      <c r="F299" s="46">
        <f>0.001*3.6*F298</f>
        <v>0</v>
      </c>
    </row>
    <row r="300" spans="2:6" x14ac:dyDescent="0.25">
      <c r="B300" s="43" t="s">
        <v>44</v>
      </c>
      <c r="C300" s="48" t="s">
        <v>213</v>
      </c>
      <c r="D300" s="49" t="s">
        <v>49</v>
      </c>
      <c r="E300" s="541">
        <f>E298-F298</f>
        <v>0</v>
      </c>
      <c r="F300" s="542"/>
    </row>
    <row r="301" spans="2:6" ht="15.75" thickBot="1" x14ac:dyDescent="0.3">
      <c r="B301" s="158"/>
      <c r="C301" s="23"/>
      <c r="D301" s="38" t="s">
        <v>50</v>
      </c>
      <c r="E301" s="545">
        <f>0.001*E300*3.6</f>
        <v>0</v>
      </c>
      <c r="F301" s="546"/>
    </row>
    <row r="302" spans="2:6" ht="15.75" thickBot="1" x14ac:dyDescent="0.3">
      <c r="B302" s="151"/>
      <c r="D302" s="27"/>
      <c r="E302" s="152"/>
      <c r="F302" s="108"/>
    </row>
    <row r="303" spans="2:6" ht="15.75" thickBot="1" x14ac:dyDescent="0.3">
      <c r="B303" s="18" t="s">
        <v>388</v>
      </c>
      <c r="C303" s="534" t="s">
        <v>368</v>
      </c>
      <c r="D303" s="535"/>
      <c r="E303" s="535"/>
      <c r="F303" s="536"/>
    </row>
    <row r="304" spans="2:6" x14ac:dyDescent="0.25">
      <c r="B304" s="8" t="s">
        <v>0</v>
      </c>
      <c r="C304" s="63" t="s">
        <v>212</v>
      </c>
      <c r="D304" s="25" t="s">
        <v>47</v>
      </c>
      <c r="E304" s="153">
        <f>E76+E132+E214</f>
        <v>0</v>
      </c>
      <c r="F304" s="64">
        <f>F76+F132+F214</f>
        <v>0</v>
      </c>
    </row>
    <row r="305" spans="2:6" x14ac:dyDescent="0.25">
      <c r="B305" s="43" t="s">
        <v>1</v>
      </c>
      <c r="C305" s="48" t="s">
        <v>48</v>
      </c>
      <c r="D305" s="49" t="s">
        <v>49</v>
      </c>
      <c r="E305" s="45">
        <f>E77+E133+E215</f>
        <v>0</v>
      </c>
      <c r="F305" s="46">
        <f>F77+F133+F215</f>
        <v>0</v>
      </c>
    </row>
    <row r="306" spans="2:6" x14ac:dyDescent="0.25">
      <c r="B306" s="11"/>
      <c r="C306" s="51"/>
      <c r="D306" s="49" t="s">
        <v>50</v>
      </c>
      <c r="E306" s="45">
        <f>0.001*3.6*E305</f>
        <v>0</v>
      </c>
      <c r="F306" s="46">
        <f>0.001*3.6*F305</f>
        <v>0</v>
      </c>
    </row>
    <row r="307" spans="2:6" x14ac:dyDescent="0.25">
      <c r="B307" s="43" t="s">
        <v>3</v>
      </c>
      <c r="C307" s="48" t="s">
        <v>104</v>
      </c>
      <c r="D307" s="49" t="s">
        <v>49</v>
      </c>
      <c r="E307" s="28" t="e">
        <f>E85+E141+E221</f>
        <v>#DIV/0!</v>
      </c>
      <c r="F307" s="29" t="e">
        <f>F85+F141+F221</f>
        <v>#DIV/0!</v>
      </c>
    </row>
    <row r="308" spans="2:6" x14ac:dyDescent="0.25">
      <c r="B308" s="11"/>
      <c r="C308" s="51"/>
      <c r="D308" s="49" t="s">
        <v>50</v>
      </c>
      <c r="E308" s="45" t="e">
        <f>0.001*3.6*E307</f>
        <v>#DIV/0!</v>
      </c>
      <c r="F308" s="46" t="e">
        <f>0.001*3.6*F307</f>
        <v>#DIV/0!</v>
      </c>
    </row>
    <row r="309" spans="2:6" x14ac:dyDescent="0.25">
      <c r="B309" s="52">
        <v>4</v>
      </c>
      <c r="C309" s="161" t="s">
        <v>232</v>
      </c>
      <c r="D309" s="49" t="s">
        <v>49</v>
      </c>
      <c r="E309" s="541" t="e">
        <f>E307-F307</f>
        <v>#DIV/0!</v>
      </c>
      <c r="F309" s="542"/>
    </row>
    <row r="310" spans="2:6" x14ac:dyDescent="0.25">
      <c r="B310" s="52"/>
      <c r="C310" s="149"/>
      <c r="D310" s="26" t="s">
        <v>50</v>
      </c>
      <c r="E310" s="543" t="e">
        <f>0.001*E309*3.6</f>
        <v>#DIV/0!</v>
      </c>
      <c r="F310" s="544"/>
    </row>
    <row r="311" spans="2:6" x14ac:dyDescent="0.25">
      <c r="B311" s="43" t="s">
        <v>28</v>
      </c>
      <c r="C311" s="48" t="s">
        <v>105</v>
      </c>
      <c r="D311" s="72" t="s">
        <v>49</v>
      </c>
      <c r="E311" s="54">
        <f>E88+E119+E224</f>
        <v>0</v>
      </c>
      <c r="F311" s="55">
        <f>F88+F119+F224</f>
        <v>0</v>
      </c>
    </row>
    <row r="312" spans="2:6" x14ac:dyDescent="0.25">
      <c r="B312" s="11"/>
      <c r="C312" s="51"/>
      <c r="D312" s="49" t="s">
        <v>50</v>
      </c>
      <c r="E312" s="45">
        <f>0.001*3.6*E311</f>
        <v>0</v>
      </c>
      <c r="F312" s="46">
        <f>0.001*3.6*F311</f>
        <v>0</v>
      </c>
    </row>
    <row r="313" spans="2:6" x14ac:dyDescent="0.25">
      <c r="B313" s="43" t="s">
        <v>44</v>
      </c>
      <c r="C313" s="48" t="s">
        <v>213</v>
      </c>
      <c r="D313" s="49" t="s">
        <v>49</v>
      </c>
      <c r="E313" s="541">
        <f>E311-F311</f>
        <v>0</v>
      </c>
      <c r="F313" s="542"/>
    </row>
    <row r="314" spans="2:6" ht="15.75" thickBot="1" x14ac:dyDescent="0.3">
      <c r="B314" s="158"/>
      <c r="C314" s="23"/>
      <c r="D314" s="38" t="s">
        <v>50</v>
      </c>
      <c r="E314" s="545">
        <f>0.001*E313*3.6</f>
        <v>0</v>
      </c>
      <c r="F314" s="546"/>
    </row>
    <row r="315" spans="2:6" ht="15.75" thickBot="1" x14ac:dyDescent="0.3">
      <c r="B315" s="151"/>
      <c r="D315" s="27"/>
      <c r="E315" s="152"/>
      <c r="F315" s="108"/>
    </row>
    <row r="316" spans="2:6" ht="15.75" thickBot="1" x14ac:dyDescent="0.3">
      <c r="B316" s="18" t="s">
        <v>389</v>
      </c>
      <c r="C316" s="534" t="s">
        <v>458</v>
      </c>
      <c r="D316" s="535"/>
      <c r="E316" s="535"/>
      <c r="F316" s="536"/>
    </row>
    <row r="317" spans="2:6" x14ac:dyDescent="0.25">
      <c r="B317" s="8" t="s">
        <v>0</v>
      </c>
      <c r="C317" s="63" t="s">
        <v>341</v>
      </c>
      <c r="D317" s="25" t="s">
        <v>47</v>
      </c>
      <c r="E317" s="153">
        <f>E154+E174+E247</f>
        <v>0</v>
      </c>
      <c r="F317" s="64">
        <f>F154+F174+F247</f>
        <v>0</v>
      </c>
    </row>
    <row r="318" spans="2:6" x14ac:dyDescent="0.25">
      <c r="B318" s="43" t="s">
        <v>1</v>
      </c>
      <c r="C318" s="48" t="s">
        <v>48</v>
      </c>
      <c r="D318" s="49" t="s">
        <v>49</v>
      </c>
      <c r="E318" s="28">
        <f>E155+E175+E250</f>
        <v>0</v>
      </c>
      <c r="F318" s="29">
        <f>F155+F175+F250</f>
        <v>0</v>
      </c>
    </row>
    <row r="319" spans="2:6" x14ac:dyDescent="0.25">
      <c r="B319" s="11"/>
      <c r="C319" s="51"/>
      <c r="D319" s="49" t="s">
        <v>50</v>
      </c>
      <c r="E319" s="45">
        <f>0.001*3.6*E318</f>
        <v>0</v>
      </c>
      <c r="F319" s="46">
        <f>0.001*3.6*F318</f>
        <v>0</v>
      </c>
    </row>
    <row r="320" spans="2:6" x14ac:dyDescent="0.25">
      <c r="B320" s="43" t="s">
        <v>3</v>
      </c>
      <c r="C320" s="48" t="s">
        <v>104</v>
      </c>
      <c r="D320" s="49" t="s">
        <v>49</v>
      </c>
      <c r="E320" s="28" t="e">
        <f>E161+E181+E256</f>
        <v>#DIV/0!</v>
      </c>
      <c r="F320" s="29" t="e">
        <f>F161+F181+F256</f>
        <v>#DIV/0!</v>
      </c>
    </row>
    <row r="321" spans="2:6" x14ac:dyDescent="0.25">
      <c r="B321" s="11"/>
      <c r="C321" s="51"/>
      <c r="D321" s="49" t="s">
        <v>50</v>
      </c>
      <c r="E321" s="45" t="e">
        <f>0.001*3.6*E320</f>
        <v>#DIV/0!</v>
      </c>
      <c r="F321" s="46" t="e">
        <f>0.001*3.6*F320</f>
        <v>#DIV/0!</v>
      </c>
    </row>
    <row r="322" spans="2:6" x14ac:dyDescent="0.25">
      <c r="B322" s="52">
        <v>4</v>
      </c>
      <c r="C322" s="161" t="s">
        <v>232</v>
      </c>
      <c r="D322" s="49" t="s">
        <v>49</v>
      </c>
      <c r="E322" s="541" t="e">
        <f>E320-F320</f>
        <v>#DIV/0!</v>
      </c>
      <c r="F322" s="542"/>
    </row>
    <row r="323" spans="2:6" x14ac:dyDescent="0.25">
      <c r="B323" s="52"/>
      <c r="C323" s="149"/>
      <c r="D323" s="26" t="s">
        <v>50</v>
      </c>
      <c r="E323" s="543" t="e">
        <f>0.001*E322*3.6</f>
        <v>#DIV/0!</v>
      </c>
      <c r="F323" s="544"/>
    </row>
    <row r="324" spans="2:6" x14ac:dyDescent="0.25">
      <c r="B324" s="43" t="s">
        <v>28</v>
      </c>
      <c r="C324" s="48" t="s">
        <v>105</v>
      </c>
      <c r="D324" s="49" t="s">
        <v>49</v>
      </c>
      <c r="E324" s="28">
        <f>E164+E184+E259</f>
        <v>0</v>
      </c>
      <c r="F324" s="29">
        <f>F164+F184+F259</f>
        <v>0</v>
      </c>
    </row>
    <row r="325" spans="2:6" x14ac:dyDescent="0.25">
      <c r="B325" s="11"/>
      <c r="C325" s="51"/>
      <c r="D325" s="49" t="s">
        <v>50</v>
      </c>
      <c r="E325" s="45">
        <f>0.001*3.6*E324</f>
        <v>0</v>
      </c>
      <c r="F325" s="46">
        <f>0.001*3.6*F324</f>
        <v>0</v>
      </c>
    </row>
    <row r="326" spans="2:6" x14ac:dyDescent="0.25">
      <c r="B326" s="43" t="s">
        <v>44</v>
      </c>
      <c r="C326" s="48" t="s">
        <v>213</v>
      </c>
      <c r="D326" s="49" t="s">
        <v>49</v>
      </c>
      <c r="E326" s="541">
        <f>E324-F324</f>
        <v>0</v>
      </c>
      <c r="F326" s="542"/>
    </row>
    <row r="327" spans="2:6" ht="15.75" thickBot="1" x14ac:dyDescent="0.3">
      <c r="B327" s="158"/>
      <c r="C327" s="23"/>
      <c r="D327" s="38" t="s">
        <v>50</v>
      </c>
      <c r="E327" s="545">
        <f>0.001*E326*3.6</f>
        <v>0</v>
      </c>
      <c r="F327" s="546"/>
    </row>
    <row r="328" spans="2:6" ht="15.75" thickBot="1" x14ac:dyDescent="0.3">
      <c r="B328" s="151"/>
      <c r="D328" s="27"/>
      <c r="E328" s="152"/>
      <c r="F328" s="108"/>
    </row>
    <row r="329" spans="2:6" ht="15.75" thickBot="1" x14ac:dyDescent="0.3">
      <c r="B329" s="18" t="s">
        <v>390</v>
      </c>
      <c r="C329" s="529" t="s">
        <v>457</v>
      </c>
      <c r="D329" s="530"/>
      <c r="E329" s="530"/>
      <c r="F329" s="531"/>
    </row>
    <row r="330" spans="2:6" x14ac:dyDescent="0.25">
      <c r="B330" s="62" t="s">
        <v>0</v>
      </c>
      <c r="C330" s="35" t="s">
        <v>48</v>
      </c>
      <c r="D330" s="313" t="s">
        <v>49</v>
      </c>
      <c r="E330" s="287">
        <f>E69+E90+E121+E146+E166+E186+E206+E226+E271+E281</f>
        <v>0</v>
      </c>
      <c r="F330" s="314">
        <f>F69+F90+F121+F146+F166+F186+F206+F226+F271+F281</f>
        <v>0</v>
      </c>
    </row>
    <row r="331" spans="2:6" x14ac:dyDescent="0.25">
      <c r="B331" s="11"/>
      <c r="C331" s="51"/>
      <c r="D331" s="49" t="s">
        <v>50</v>
      </c>
      <c r="E331" s="45">
        <f>0.001*3.6*E330</f>
        <v>0</v>
      </c>
      <c r="F331" s="46">
        <f>0.001*3.6*F330</f>
        <v>0</v>
      </c>
    </row>
    <row r="332" spans="2:6" x14ac:dyDescent="0.25">
      <c r="B332" s="43" t="s">
        <v>1</v>
      </c>
      <c r="C332" s="48" t="s">
        <v>104</v>
      </c>
      <c r="D332" s="49" t="s">
        <v>49</v>
      </c>
      <c r="E332" s="28">
        <f>E330</f>
        <v>0</v>
      </c>
      <c r="F332" s="29">
        <f>F330</f>
        <v>0</v>
      </c>
    </row>
    <row r="333" spans="2:6" x14ac:dyDescent="0.25">
      <c r="B333" s="11"/>
      <c r="C333" s="51"/>
      <c r="D333" s="49" t="s">
        <v>50</v>
      </c>
      <c r="E333" s="45">
        <f>0.001*3.6*E332</f>
        <v>0</v>
      </c>
      <c r="F333" s="46">
        <f>0.001*3.6*F332</f>
        <v>0</v>
      </c>
    </row>
    <row r="334" spans="2:6" x14ac:dyDescent="0.25">
      <c r="B334" s="43" t="s">
        <v>3</v>
      </c>
      <c r="C334" s="161" t="s">
        <v>232</v>
      </c>
      <c r="D334" s="49" t="s">
        <v>49</v>
      </c>
      <c r="E334" s="541">
        <f>E332-F332</f>
        <v>0</v>
      </c>
      <c r="F334" s="542"/>
    </row>
    <row r="335" spans="2:6" x14ac:dyDescent="0.25">
      <c r="B335" s="11"/>
      <c r="C335" s="51"/>
      <c r="D335" s="26" t="s">
        <v>50</v>
      </c>
      <c r="E335" s="543">
        <f>0.001*E334*3.6</f>
        <v>0</v>
      </c>
      <c r="F335" s="544"/>
    </row>
    <row r="336" spans="2:6" x14ac:dyDescent="0.25">
      <c r="B336" s="13" t="s">
        <v>26</v>
      </c>
      <c r="C336" s="254" t="s">
        <v>351</v>
      </c>
      <c r="D336" s="26" t="s">
        <v>352</v>
      </c>
      <c r="E336" s="245"/>
      <c r="F336" s="246"/>
    </row>
    <row r="337" spans="2:6" x14ac:dyDescent="0.25">
      <c r="B337" s="52" t="s">
        <v>28</v>
      </c>
      <c r="C337" s="48" t="s">
        <v>105</v>
      </c>
      <c r="D337" s="49" t="s">
        <v>49</v>
      </c>
      <c r="E337" s="28">
        <f>E332*E336</f>
        <v>0</v>
      </c>
      <c r="F337" s="29">
        <f>F332*F336</f>
        <v>0</v>
      </c>
    </row>
    <row r="338" spans="2:6" x14ac:dyDescent="0.25">
      <c r="B338" s="11"/>
      <c r="C338" s="51"/>
      <c r="D338" s="49" t="s">
        <v>50</v>
      </c>
      <c r="E338" s="45">
        <f>0.001*3.6*E337</f>
        <v>0</v>
      </c>
      <c r="F338" s="46">
        <f>0.001*3.6*F337</f>
        <v>0</v>
      </c>
    </row>
    <row r="339" spans="2:6" x14ac:dyDescent="0.25">
      <c r="B339" s="43" t="s">
        <v>44</v>
      </c>
      <c r="C339" s="48" t="s">
        <v>213</v>
      </c>
      <c r="D339" s="49" t="s">
        <v>49</v>
      </c>
      <c r="E339" s="541">
        <f>E337-F337</f>
        <v>0</v>
      </c>
      <c r="F339" s="542"/>
    </row>
    <row r="340" spans="2:6" ht="15.75" thickBot="1" x14ac:dyDescent="0.3">
      <c r="B340" s="158"/>
      <c r="C340" s="23"/>
      <c r="D340" s="38" t="s">
        <v>50</v>
      </c>
      <c r="E340" s="545">
        <f>0.001*E339*3.6</f>
        <v>0</v>
      </c>
      <c r="F340" s="546"/>
    </row>
    <row r="341" spans="2:6" x14ac:dyDescent="0.25">
      <c r="B341" s="151"/>
      <c r="D341" s="27"/>
      <c r="E341" s="152"/>
      <c r="F341" s="108"/>
    </row>
    <row r="342" spans="2:6" ht="15.75" thickBot="1" x14ac:dyDescent="0.3">
      <c r="B342" s="151"/>
      <c r="D342" s="27"/>
      <c r="E342" s="152"/>
      <c r="F342" s="108"/>
    </row>
    <row r="343" spans="2:6" ht="15.75" thickBot="1" x14ac:dyDescent="0.3">
      <c r="B343" s="18" t="s">
        <v>391</v>
      </c>
      <c r="C343" s="534" t="s">
        <v>218</v>
      </c>
      <c r="D343" s="535"/>
      <c r="E343" s="535"/>
      <c r="F343" s="536"/>
    </row>
    <row r="344" spans="2:6" x14ac:dyDescent="0.25">
      <c r="B344" s="8" t="s">
        <v>0</v>
      </c>
      <c r="C344" s="63" t="s">
        <v>212</v>
      </c>
      <c r="D344" s="25" t="s">
        <v>47</v>
      </c>
      <c r="E344" s="148"/>
      <c r="F344" s="280"/>
    </row>
    <row r="345" spans="2:6" x14ac:dyDescent="0.25">
      <c r="B345" s="43" t="s">
        <v>1</v>
      </c>
      <c r="C345" s="48" t="s">
        <v>203</v>
      </c>
      <c r="D345" s="49" t="s">
        <v>49</v>
      </c>
      <c r="E345" s="245"/>
      <c r="F345" s="246"/>
    </row>
    <row r="346" spans="2:6" x14ac:dyDescent="0.25">
      <c r="B346" s="11"/>
      <c r="C346" s="51"/>
      <c r="D346" s="49" t="s">
        <v>50</v>
      </c>
      <c r="E346" s="45">
        <f>0.001*3.6*E345</f>
        <v>0</v>
      </c>
      <c r="F346" s="46">
        <f>0.001*3.6*F345</f>
        <v>0</v>
      </c>
    </row>
    <row r="347" spans="2:6" x14ac:dyDescent="0.25">
      <c r="B347" s="43" t="s">
        <v>3</v>
      </c>
      <c r="C347" s="48" t="s">
        <v>233</v>
      </c>
      <c r="D347" s="49" t="s">
        <v>49</v>
      </c>
      <c r="E347" s="245"/>
      <c r="F347" s="246"/>
    </row>
    <row r="348" spans="2:6" x14ac:dyDescent="0.25">
      <c r="B348" s="11"/>
      <c r="C348" s="51"/>
      <c r="D348" s="49" t="s">
        <v>50</v>
      </c>
      <c r="E348" s="45">
        <f>0.001*3.6*E347</f>
        <v>0</v>
      </c>
      <c r="F348" s="46">
        <f>0.001*3.6*F347</f>
        <v>0</v>
      </c>
    </row>
    <row r="349" spans="2:6" x14ac:dyDescent="0.25">
      <c r="B349" s="52">
        <v>4</v>
      </c>
      <c r="C349" s="161" t="s">
        <v>234</v>
      </c>
      <c r="D349" s="49" t="s">
        <v>49</v>
      </c>
      <c r="E349" s="541">
        <f>E347-F347</f>
        <v>0</v>
      </c>
      <c r="F349" s="542"/>
    </row>
    <row r="350" spans="2:6" x14ac:dyDescent="0.25">
      <c r="B350" s="11"/>
      <c r="C350" s="51"/>
      <c r="D350" s="26" t="s">
        <v>50</v>
      </c>
      <c r="E350" s="543">
        <f>0.001*E349*3.6</f>
        <v>0</v>
      </c>
      <c r="F350" s="544"/>
    </row>
    <row r="351" spans="2:6" x14ac:dyDescent="0.25">
      <c r="B351" s="11" t="s">
        <v>28</v>
      </c>
      <c r="C351" s="254" t="s">
        <v>351</v>
      </c>
      <c r="D351" s="26" t="s">
        <v>352</v>
      </c>
      <c r="E351" s="245"/>
      <c r="F351" s="246"/>
    </row>
    <row r="352" spans="2:6" x14ac:dyDescent="0.25">
      <c r="B352" s="43" t="s">
        <v>44</v>
      </c>
      <c r="C352" s="48" t="s">
        <v>206</v>
      </c>
      <c r="D352" s="49" t="s">
        <v>49</v>
      </c>
      <c r="E352" s="28">
        <f>E347*E351</f>
        <v>0</v>
      </c>
      <c r="F352" s="28">
        <f>F347*F351</f>
        <v>0</v>
      </c>
    </row>
    <row r="353" spans="2:6" x14ac:dyDescent="0.25">
      <c r="B353" s="11"/>
      <c r="C353" s="51"/>
      <c r="D353" s="49" t="s">
        <v>50</v>
      </c>
      <c r="E353" s="45">
        <f>0.001*3.6*E352</f>
        <v>0</v>
      </c>
      <c r="F353" s="46">
        <f>0.001*3.6*F352</f>
        <v>0</v>
      </c>
    </row>
    <row r="354" spans="2:6" x14ac:dyDescent="0.25">
      <c r="B354" s="43" t="s">
        <v>31</v>
      </c>
      <c r="C354" s="48" t="s">
        <v>235</v>
      </c>
      <c r="D354" s="49" t="s">
        <v>49</v>
      </c>
      <c r="E354" s="541">
        <f>E352-F352</f>
        <v>0</v>
      </c>
      <c r="F354" s="542"/>
    </row>
    <row r="355" spans="2:6" ht="15.75" thickBot="1" x14ac:dyDescent="0.3">
      <c r="B355" s="158"/>
      <c r="C355" s="23"/>
      <c r="D355" s="38" t="s">
        <v>50</v>
      </c>
      <c r="E355" s="545">
        <f>0.001*E354*3.6</f>
        <v>0</v>
      </c>
      <c r="F355" s="546"/>
    </row>
    <row r="356" spans="2:6" ht="15.75" thickBot="1" x14ac:dyDescent="0.3">
      <c r="B356" s="151"/>
      <c r="D356" s="27"/>
      <c r="E356" s="152"/>
      <c r="F356" s="108"/>
    </row>
    <row r="357" spans="2:6" ht="15.75" thickBot="1" x14ac:dyDescent="0.3">
      <c r="B357" s="18" t="s">
        <v>459</v>
      </c>
      <c r="C357" s="529" t="s">
        <v>219</v>
      </c>
      <c r="D357" s="530"/>
      <c r="E357" s="530"/>
      <c r="F357" s="531"/>
    </row>
    <row r="358" spans="2:6" x14ac:dyDescent="0.25">
      <c r="B358" s="8" t="s">
        <v>0</v>
      </c>
      <c r="C358" s="63" t="s">
        <v>369</v>
      </c>
      <c r="D358" s="25" t="s">
        <v>47</v>
      </c>
      <c r="E358" s="259"/>
      <c r="F358" s="260"/>
    </row>
    <row r="359" spans="2:6" x14ac:dyDescent="0.25">
      <c r="B359" s="43" t="s">
        <v>1</v>
      </c>
      <c r="C359" s="48" t="s">
        <v>48</v>
      </c>
      <c r="D359" s="49" t="s">
        <v>49</v>
      </c>
      <c r="E359" s="261"/>
      <c r="F359" s="262"/>
    </row>
    <row r="360" spans="2:6" x14ac:dyDescent="0.25">
      <c r="B360" s="11"/>
      <c r="C360" s="51"/>
      <c r="D360" s="49" t="s">
        <v>50</v>
      </c>
      <c r="E360" s="45">
        <f>0.001*3.6*E359</f>
        <v>0</v>
      </c>
      <c r="F360" s="46">
        <f>0.001*3.6*F359</f>
        <v>0</v>
      </c>
    </row>
    <row r="361" spans="2:6" x14ac:dyDescent="0.25">
      <c r="B361" s="43" t="s">
        <v>3</v>
      </c>
      <c r="C361" s="48" t="s">
        <v>104</v>
      </c>
      <c r="D361" s="49" t="s">
        <v>49</v>
      </c>
      <c r="E361" s="261"/>
      <c r="F361" s="262"/>
    </row>
    <row r="362" spans="2:6" x14ac:dyDescent="0.25">
      <c r="B362" s="11"/>
      <c r="C362" s="51"/>
      <c r="D362" s="49" t="s">
        <v>50</v>
      </c>
      <c r="E362" s="45">
        <f>0.001*3.6*E361</f>
        <v>0</v>
      </c>
      <c r="F362" s="46">
        <f>0.001*3.6*F361</f>
        <v>0</v>
      </c>
    </row>
    <row r="363" spans="2:6" x14ac:dyDescent="0.25">
      <c r="B363" s="52">
        <v>4</v>
      </c>
      <c r="C363" s="161" t="s">
        <v>232</v>
      </c>
      <c r="D363" s="49" t="s">
        <v>49</v>
      </c>
      <c r="E363" s="541">
        <f>E361-F361</f>
        <v>0</v>
      </c>
      <c r="F363" s="542"/>
    </row>
    <row r="364" spans="2:6" x14ac:dyDescent="0.25">
      <c r="B364" s="52"/>
      <c r="C364" s="149"/>
      <c r="D364" s="26" t="s">
        <v>50</v>
      </c>
      <c r="E364" s="543">
        <f>0.001*E363*3.6</f>
        <v>0</v>
      </c>
      <c r="F364" s="544"/>
    </row>
    <row r="365" spans="2:6" x14ac:dyDescent="0.25">
      <c r="B365" s="43" t="s">
        <v>28</v>
      </c>
      <c r="C365" s="48" t="s">
        <v>105</v>
      </c>
      <c r="D365" s="49" t="s">
        <v>49</v>
      </c>
      <c r="E365" s="261"/>
      <c r="F365" s="262"/>
    </row>
    <row r="366" spans="2:6" x14ac:dyDescent="0.25">
      <c r="B366" s="11"/>
      <c r="C366" s="51"/>
      <c r="D366" s="49" t="s">
        <v>50</v>
      </c>
      <c r="E366" s="45">
        <f t="shared" ref="E366" si="0">0.001*3.6*E365</f>
        <v>0</v>
      </c>
      <c r="F366" s="46">
        <f>0.001*3.6*F365</f>
        <v>0</v>
      </c>
    </row>
    <row r="367" spans="2:6" x14ac:dyDescent="0.25">
      <c r="B367" s="43" t="s">
        <v>44</v>
      </c>
      <c r="C367" s="48" t="s">
        <v>213</v>
      </c>
      <c r="D367" s="49" t="s">
        <v>49</v>
      </c>
      <c r="E367" s="541">
        <f>E365-F365</f>
        <v>0</v>
      </c>
      <c r="F367" s="542"/>
    </row>
    <row r="368" spans="2:6" ht="15.75" thickBot="1" x14ac:dyDescent="0.3">
      <c r="B368" s="158"/>
      <c r="C368" s="23"/>
      <c r="D368" s="38" t="s">
        <v>50</v>
      </c>
      <c r="E368" s="545">
        <f>0.001*E367*3.6</f>
        <v>0</v>
      </c>
      <c r="F368" s="546"/>
    </row>
    <row r="369" spans="2:6" ht="15.75" thickBot="1" x14ac:dyDescent="0.3">
      <c r="B369" s="151"/>
      <c r="D369" s="27"/>
      <c r="E369" s="152"/>
      <c r="F369" s="108"/>
    </row>
    <row r="370" spans="2:6" ht="15.75" thickBot="1" x14ac:dyDescent="0.3">
      <c r="B370" s="18" t="s">
        <v>31</v>
      </c>
      <c r="C370" s="529" t="s">
        <v>476</v>
      </c>
      <c r="D370" s="530"/>
      <c r="E370" s="530"/>
      <c r="F370" s="531"/>
    </row>
    <row r="371" spans="2:6" ht="15.75" thickBot="1" x14ac:dyDescent="0.3">
      <c r="B371" s="10" t="s">
        <v>464</v>
      </c>
      <c r="C371" s="534" t="s">
        <v>477</v>
      </c>
      <c r="D371" s="535"/>
      <c r="E371" s="535"/>
      <c r="F371" s="536"/>
    </row>
    <row r="372" spans="2:6" x14ac:dyDescent="0.25">
      <c r="B372" s="62" t="s">
        <v>0</v>
      </c>
      <c r="C372" s="35" t="s">
        <v>466</v>
      </c>
      <c r="D372" s="25" t="s">
        <v>106</v>
      </c>
      <c r="E372" s="148"/>
      <c r="F372" s="280"/>
    </row>
    <row r="373" spans="2:6" x14ac:dyDescent="0.25">
      <c r="B373" s="13" t="s">
        <v>1</v>
      </c>
      <c r="C373" s="14" t="s">
        <v>467</v>
      </c>
      <c r="D373" s="26" t="s">
        <v>148</v>
      </c>
      <c r="E373" s="245"/>
      <c r="F373" s="246"/>
    </row>
    <row r="374" spans="2:6" x14ac:dyDescent="0.25">
      <c r="B374" s="13" t="s">
        <v>3</v>
      </c>
      <c r="C374" s="14" t="s">
        <v>461</v>
      </c>
      <c r="D374" s="26" t="s">
        <v>146</v>
      </c>
      <c r="E374" s="245"/>
      <c r="F374" s="246"/>
    </row>
    <row r="375" spans="2:6" x14ac:dyDescent="0.25">
      <c r="B375" s="13" t="s">
        <v>26</v>
      </c>
      <c r="C375" s="14" t="s">
        <v>462</v>
      </c>
      <c r="D375" s="26" t="s">
        <v>146</v>
      </c>
      <c r="E375" s="245"/>
      <c r="F375" s="246"/>
    </row>
    <row r="376" spans="2:6" x14ac:dyDescent="0.25">
      <c r="B376" s="13" t="s">
        <v>28</v>
      </c>
      <c r="C376" s="14" t="s">
        <v>463</v>
      </c>
      <c r="D376" s="26" t="s">
        <v>460</v>
      </c>
      <c r="E376" s="245"/>
      <c r="F376" s="246"/>
    </row>
    <row r="377" spans="2:6" x14ac:dyDescent="0.25">
      <c r="B377" s="13" t="s">
        <v>44</v>
      </c>
      <c r="C377" s="14" t="s">
        <v>222</v>
      </c>
      <c r="D377" s="26" t="s">
        <v>460</v>
      </c>
      <c r="E377" s="245"/>
      <c r="F377" s="246"/>
    </row>
    <row r="378" spans="2:6" ht="15.75" thickBot="1" x14ac:dyDescent="0.3">
      <c r="B378" s="41" t="s">
        <v>31</v>
      </c>
      <c r="C378" s="81" t="s">
        <v>223</v>
      </c>
      <c r="D378" s="82" t="s">
        <v>460</v>
      </c>
      <c r="E378" s="249"/>
      <c r="F378" s="250"/>
    </row>
    <row r="379" spans="2:6" ht="15.75" thickBot="1" x14ac:dyDescent="0.3">
      <c r="B379" s="32"/>
      <c r="C379" s="32"/>
      <c r="D379" s="32"/>
      <c r="E379" s="32"/>
      <c r="F379" s="32"/>
    </row>
    <row r="380" spans="2:6" ht="15.75" thickBot="1" x14ac:dyDescent="0.3">
      <c r="B380" s="18" t="s">
        <v>465</v>
      </c>
      <c r="C380" s="529" t="s">
        <v>475</v>
      </c>
      <c r="D380" s="530"/>
      <c r="E380" s="530"/>
      <c r="F380" s="531"/>
    </row>
    <row r="381" spans="2:6" x14ac:dyDescent="0.25">
      <c r="B381" s="8" t="s">
        <v>0</v>
      </c>
      <c r="C381" s="39" t="s">
        <v>220</v>
      </c>
      <c r="D381" s="288" t="s">
        <v>473</v>
      </c>
      <c r="E381" s="295"/>
      <c r="F381" s="296"/>
    </row>
    <row r="382" spans="2:6" x14ac:dyDescent="0.25">
      <c r="B382" s="13" t="s">
        <v>1</v>
      </c>
      <c r="C382" s="14" t="s">
        <v>221</v>
      </c>
      <c r="D382" s="289" t="s">
        <v>473</v>
      </c>
      <c r="E382" s="109"/>
      <c r="F382" s="121"/>
    </row>
    <row r="383" spans="2:6" x14ac:dyDescent="0.25">
      <c r="B383" s="13" t="s">
        <v>3</v>
      </c>
      <c r="C383" s="14" t="s">
        <v>468</v>
      </c>
      <c r="D383" s="289" t="s">
        <v>473</v>
      </c>
      <c r="E383" s="109"/>
      <c r="F383" s="121"/>
    </row>
    <row r="384" spans="2:6" x14ac:dyDescent="0.25">
      <c r="B384" s="13" t="s">
        <v>26</v>
      </c>
      <c r="C384" s="14" t="s">
        <v>469</v>
      </c>
      <c r="D384" s="289" t="s">
        <v>473</v>
      </c>
      <c r="E384" s="109"/>
      <c r="F384" s="121"/>
    </row>
    <row r="385" spans="2:6" x14ac:dyDescent="0.25">
      <c r="B385" s="13" t="s">
        <v>28</v>
      </c>
      <c r="C385" s="14" t="s">
        <v>470</v>
      </c>
      <c r="D385" s="289" t="s">
        <v>473</v>
      </c>
      <c r="E385" s="109"/>
      <c r="F385" s="121"/>
    </row>
    <row r="386" spans="2:6" x14ac:dyDescent="0.25">
      <c r="B386" s="13" t="s">
        <v>44</v>
      </c>
      <c r="C386" s="14" t="s">
        <v>471</v>
      </c>
      <c r="D386" s="289" t="s">
        <v>473</v>
      </c>
      <c r="E386" s="109"/>
      <c r="F386" s="121"/>
    </row>
    <row r="387" spans="2:6" ht="15.75" thickBot="1" x14ac:dyDescent="0.3">
      <c r="B387" s="30" t="s">
        <v>31</v>
      </c>
      <c r="C387" s="81" t="s">
        <v>472</v>
      </c>
      <c r="D387" s="291" t="s">
        <v>473</v>
      </c>
      <c r="E387" s="107"/>
      <c r="F387" s="297"/>
    </row>
    <row r="388" spans="2:6" ht="15.75" thickBot="1" x14ac:dyDescent="0.3">
      <c r="B388" s="32"/>
      <c r="C388" s="292" t="s">
        <v>474</v>
      </c>
      <c r="D388" s="293" t="s">
        <v>473</v>
      </c>
      <c r="E388" s="293">
        <f>SUM(E381:E387)</f>
        <v>0</v>
      </c>
      <c r="F388" s="298">
        <f>SUM(F381:F387)</f>
        <v>0</v>
      </c>
    </row>
    <row r="389" spans="2:6" ht="15.75" thickBot="1" x14ac:dyDescent="0.3">
      <c r="B389" s="32"/>
      <c r="C389" s="32"/>
      <c r="D389" s="32"/>
      <c r="E389" s="32"/>
      <c r="F389" s="32"/>
    </row>
    <row r="390" spans="2:6" ht="15.75" thickBot="1" x14ac:dyDescent="0.3">
      <c r="B390" s="18" t="s">
        <v>478</v>
      </c>
      <c r="C390" s="529" t="s">
        <v>479</v>
      </c>
      <c r="D390" s="530"/>
      <c r="E390" s="530"/>
      <c r="F390" s="531"/>
    </row>
    <row r="391" spans="2:6" x14ac:dyDescent="0.25">
      <c r="B391" s="8" t="s">
        <v>0</v>
      </c>
      <c r="C391" s="39" t="s">
        <v>480</v>
      </c>
      <c r="D391" s="288" t="s">
        <v>473</v>
      </c>
      <c r="E391" s="148"/>
      <c r="F391" s="280"/>
    </row>
    <row r="392" spans="2:6" x14ac:dyDescent="0.25">
      <c r="B392" s="13" t="s">
        <v>1</v>
      </c>
      <c r="C392" s="14" t="s">
        <v>481</v>
      </c>
      <c r="D392" s="289" t="s">
        <v>473</v>
      </c>
      <c r="E392" s="245"/>
      <c r="F392" s="246"/>
    </row>
    <row r="393" spans="2:6" x14ac:dyDescent="0.25">
      <c r="B393" s="13" t="s">
        <v>3</v>
      </c>
      <c r="C393" s="14" t="s">
        <v>482</v>
      </c>
      <c r="D393" s="289" t="s">
        <v>473</v>
      </c>
      <c r="E393" s="245"/>
      <c r="F393" s="246"/>
    </row>
    <row r="394" spans="2:6" ht="15.75" thickBot="1" x14ac:dyDescent="0.3">
      <c r="B394" s="13" t="s">
        <v>26</v>
      </c>
      <c r="C394" s="53" t="s">
        <v>483</v>
      </c>
      <c r="D394" s="290" t="s">
        <v>473</v>
      </c>
      <c r="E394" s="299"/>
      <c r="F394" s="300"/>
    </row>
    <row r="395" spans="2:6" ht="15.75" thickBot="1" x14ac:dyDescent="0.3">
      <c r="B395" s="32"/>
      <c r="C395" s="292" t="s">
        <v>474</v>
      </c>
      <c r="D395" s="293" t="s">
        <v>473</v>
      </c>
      <c r="E395" s="301">
        <f>SUM(E391:E394)</f>
        <v>0</v>
      </c>
      <c r="F395" s="302">
        <f>SUM(F391:F394)</f>
        <v>0</v>
      </c>
    </row>
    <row r="396" spans="2:6" ht="15.75" thickBot="1" x14ac:dyDescent="0.3">
      <c r="B396" s="32"/>
      <c r="C396" s="32"/>
      <c r="D396" s="32"/>
      <c r="E396" s="32"/>
      <c r="F396" s="32"/>
    </row>
    <row r="397" spans="2:6" ht="15.75" thickBot="1" x14ac:dyDescent="0.3">
      <c r="B397" s="10" t="s">
        <v>484</v>
      </c>
      <c r="C397" s="534" t="s">
        <v>224</v>
      </c>
      <c r="D397" s="535"/>
      <c r="E397" s="535"/>
      <c r="F397" s="536"/>
    </row>
    <row r="398" spans="2:6" x14ac:dyDescent="0.25">
      <c r="B398" s="11" t="s">
        <v>0</v>
      </c>
      <c r="C398" s="83" t="s">
        <v>109</v>
      </c>
      <c r="D398" s="84" t="s">
        <v>107</v>
      </c>
      <c r="E398" s="85">
        <f>E388+E395</f>
        <v>0</v>
      </c>
      <c r="F398" s="312">
        <f>F388+F395</f>
        <v>0</v>
      </c>
    </row>
    <row r="399" spans="2:6" x14ac:dyDescent="0.25">
      <c r="B399" s="52" t="s">
        <v>1</v>
      </c>
      <c r="C399" s="53" t="s">
        <v>110</v>
      </c>
      <c r="D399" s="44" t="s">
        <v>107</v>
      </c>
      <c r="E399" s="596">
        <f>E398-F398</f>
        <v>0</v>
      </c>
      <c r="F399" s="597"/>
    </row>
    <row r="400" spans="2:6" ht="15.75" thickBot="1" x14ac:dyDescent="0.3">
      <c r="B400" s="41"/>
      <c r="C400" s="24"/>
      <c r="D400" s="86" t="s">
        <v>103</v>
      </c>
      <c r="E400" s="598" t="e">
        <f>100*E399/E398</f>
        <v>#DIV/0!</v>
      </c>
      <c r="F400" s="599"/>
    </row>
    <row r="401" spans="2:23" ht="15.75" thickBot="1" x14ac:dyDescent="0.3">
      <c r="B401" s="32"/>
      <c r="C401" s="32"/>
      <c r="D401" s="32"/>
      <c r="E401" s="32"/>
      <c r="F401" s="32"/>
    </row>
    <row r="402" spans="2:23" ht="15.75" thickBot="1" x14ac:dyDescent="0.3">
      <c r="B402" s="10" t="s">
        <v>32</v>
      </c>
      <c r="C402" s="534" t="s">
        <v>227</v>
      </c>
      <c r="D402" s="535"/>
      <c r="E402" s="535"/>
      <c r="F402" s="536"/>
    </row>
    <row r="403" spans="2:23" x14ac:dyDescent="0.25">
      <c r="B403" s="13" t="s">
        <v>0</v>
      </c>
      <c r="C403" s="14" t="s">
        <v>111</v>
      </c>
      <c r="D403" s="49" t="s">
        <v>112</v>
      </c>
      <c r="E403" s="600"/>
      <c r="F403" s="601"/>
    </row>
    <row r="404" spans="2:23" ht="15.75" thickBot="1" x14ac:dyDescent="0.3">
      <c r="B404" s="30" t="s">
        <v>1</v>
      </c>
      <c r="C404" s="17" t="s">
        <v>113</v>
      </c>
      <c r="D404" s="38" t="s">
        <v>114</v>
      </c>
      <c r="E404" s="602"/>
      <c r="F404" s="603"/>
    </row>
    <row r="405" spans="2:23" ht="15.75" thickBot="1" x14ac:dyDescent="0.3">
      <c r="B405" s="32"/>
      <c r="C405" s="32"/>
      <c r="D405" s="32"/>
      <c r="E405" s="32"/>
      <c r="F405" s="32"/>
    </row>
    <row r="406" spans="2:23" ht="15.75" thickBot="1" x14ac:dyDescent="0.3">
      <c r="B406" s="10" t="s">
        <v>33</v>
      </c>
      <c r="C406" s="534" t="s">
        <v>228</v>
      </c>
      <c r="D406" s="535"/>
      <c r="E406" s="535"/>
      <c r="F406" s="536"/>
    </row>
    <row r="407" spans="2:23" x14ac:dyDescent="0.25">
      <c r="B407" s="75" t="s">
        <v>0</v>
      </c>
      <c r="C407" s="12" t="s">
        <v>115</v>
      </c>
      <c r="D407" s="72" t="s">
        <v>225</v>
      </c>
      <c r="E407" s="604">
        <f>'0.5. Efekt eko'!K32</f>
        <v>0</v>
      </c>
      <c r="F407" s="605"/>
    </row>
    <row r="408" spans="2:23" x14ac:dyDescent="0.25">
      <c r="B408" s="71"/>
      <c r="C408" s="40"/>
      <c r="D408" s="26" t="s">
        <v>103</v>
      </c>
      <c r="E408" s="596" t="e">
        <f>'0.5. Efekt eko'!L32</f>
        <v>#DIV/0!</v>
      </c>
      <c r="F408" s="597"/>
    </row>
    <row r="409" spans="2:23" ht="15.75" thickBot="1" x14ac:dyDescent="0.3">
      <c r="B409" s="16" t="s">
        <v>1</v>
      </c>
      <c r="C409" s="17" t="s">
        <v>116</v>
      </c>
      <c r="D409" s="160" t="s">
        <v>226</v>
      </c>
      <c r="E409" s="602" t="e">
        <f>'0.5. Efekt eko'!J37</f>
        <v>#DIV/0!</v>
      </c>
      <c r="F409" s="603"/>
    </row>
    <row r="410" spans="2:23" ht="15.75" thickBot="1" x14ac:dyDescent="0.3">
      <c r="B410" s="32"/>
      <c r="C410" s="32"/>
      <c r="D410" s="32"/>
      <c r="E410" s="32"/>
      <c r="F410" s="32"/>
    </row>
    <row r="411" spans="2:23" ht="15.75" thickBot="1" x14ac:dyDescent="0.3">
      <c r="B411" s="10" t="s">
        <v>34</v>
      </c>
      <c r="C411" s="534" t="s">
        <v>230</v>
      </c>
      <c r="D411" s="535"/>
      <c r="E411" s="535"/>
      <c r="F411" s="536"/>
    </row>
    <row r="412" spans="2:23" ht="24" thickBot="1" x14ac:dyDescent="0.3">
      <c r="B412" s="16" t="s">
        <v>0</v>
      </c>
      <c r="C412" s="81" t="s">
        <v>229</v>
      </c>
      <c r="D412" s="87" t="s">
        <v>117</v>
      </c>
      <c r="E412" s="549"/>
      <c r="F412" s="550"/>
    </row>
    <row r="413" spans="2:23" ht="15.75" thickBot="1" x14ac:dyDescent="0.3"/>
    <row r="414" spans="2:23" ht="15.75" thickBot="1" x14ac:dyDescent="0.3">
      <c r="B414" s="18" t="s">
        <v>37</v>
      </c>
      <c r="C414" s="529" t="s">
        <v>231</v>
      </c>
      <c r="D414" s="530"/>
      <c r="E414" s="530"/>
      <c r="F414" s="531"/>
      <c r="G414" s="95"/>
      <c r="V414" s="95"/>
      <c r="W414" s="95"/>
    </row>
    <row r="415" spans="2:23" x14ac:dyDescent="0.25">
      <c r="B415" s="18">
        <v>1</v>
      </c>
      <c r="C415" s="212" t="s">
        <v>214</v>
      </c>
      <c r="D415" s="213" t="s">
        <v>158</v>
      </c>
      <c r="E415" s="287"/>
      <c r="F415" s="303"/>
      <c r="G415" s="95"/>
      <c r="V415" s="95"/>
      <c r="W415" s="95"/>
    </row>
    <row r="416" spans="2:23" ht="15.75" thickBot="1" x14ac:dyDescent="0.3">
      <c r="B416" s="304" t="s">
        <v>1</v>
      </c>
      <c r="C416" s="294" t="s">
        <v>319</v>
      </c>
      <c r="D416" s="150" t="s">
        <v>39</v>
      </c>
      <c r="E416" s="257"/>
      <c r="F416" s="258"/>
      <c r="G416" s="95"/>
      <c r="V416" s="95"/>
      <c r="W416" s="95"/>
    </row>
    <row r="417" spans="2:23" x14ac:dyDescent="0.25">
      <c r="B417" s="248" t="s">
        <v>3</v>
      </c>
      <c r="C417" s="12" t="s">
        <v>215</v>
      </c>
      <c r="D417" s="166" t="s">
        <v>158</v>
      </c>
      <c r="E417" s="539"/>
      <c r="F417" s="540"/>
      <c r="G417" s="95"/>
      <c r="V417" s="95"/>
      <c r="W417" s="95"/>
    </row>
    <row r="418" spans="2:23" ht="15.75" thickBot="1" x14ac:dyDescent="0.3">
      <c r="B418" s="216"/>
      <c r="C418" s="24"/>
      <c r="D418" s="150" t="s">
        <v>103</v>
      </c>
      <c r="E418" s="537"/>
      <c r="F418" s="538"/>
      <c r="G418" s="95"/>
      <c r="V418" s="95"/>
      <c r="W418" s="95"/>
    </row>
    <row r="419" spans="2:23" ht="15.75" thickBot="1" x14ac:dyDescent="0.3">
      <c r="G419" s="95"/>
      <c r="N419" s="95"/>
      <c r="O419" s="95"/>
      <c r="V419" s="95"/>
      <c r="W419" s="95"/>
    </row>
    <row r="420" spans="2:23" ht="15.75" thickBot="1" x14ac:dyDescent="0.3">
      <c r="B420" s="10" t="s">
        <v>65</v>
      </c>
      <c r="C420" s="534" t="s">
        <v>246</v>
      </c>
      <c r="D420" s="535"/>
      <c r="E420" s="535"/>
      <c r="F420" s="536"/>
      <c r="G420" s="95"/>
      <c r="N420" s="95"/>
      <c r="O420" s="95"/>
      <c r="V420" s="95"/>
      <c r="W420" s="95"/>
    </row>
    <row r="421" spans="2:23" ht="15.75" thickBot="1" x14ac:dyDescent="0.3">
      <c r="B421" s="126" t="s">
        <v>17</v>
      </c>
      <c r="C421" s="165" t="s">
        <v>128</v>
      </c>
      <c r="D421" s="547" t="s">
        <v>129</v>
      </c>
      <c r="E421" s="548"/>
      <c r="F421" s="170" t="s">
        <v>130</v>
      </c>
      <c r="G421" s="95"/>
      <c r="N421" s="95"/>
      <c r="O421" s="95"/>
      <c r="V421" s="95"/>
      <c r="W421" s="95"/>
    </row>
    <row r="422" spans="2:23" x14ac:dyDescent="0.25">
      <c r="B422" s="123" t="s">
        <v>1</v>
      </c>
      <c r="C422" s="162" t="s">
        <v>238</v>
      </c>
      <c r="D422" s="166" t="s">
        <v>158</v>
      </c>
      <c r="E422" s="167" t="s">
        <v>240</v>
      </c>
      <c r="F422" s="99" t="s">
        <v>241</v>
      </c>
      <c r="G422" s="95"/>
      <c r="V422" s="95"/>
      <c r="W422" s="95"/>
    </row>
    <row r="423" spans="2:23" ht="15.4" customHeight="1" x14ac:dyDescent="0.25">
      <c r="B423" s="112" t="s">
        <v>3</v>
      </c>
      <c r="C423" s="164" t="s">
        <v>242</v>
      </c>
      <c r="D423" s="159" t="s">
        <v>158</v>
      </c>
      <c r="E423" s="168" t="s">
        <v>249</v>
      </c>
      <c r="F423" s="171" t="s">
        <v>131</v>
      </c>
      <c r="G423" s="95"/>
      <c r="V423" s="95"/>
      <c r="W423" s="95"/>
    </row>
    <row r="424" spans="2:23" x14ac:dyDescent="0.25">
      <c r="B424" s="112" t="s">
        <v>26</v>
      </c>
      <c r="C424" s="163" t="s">
        <v>239</v>
      </c>
      <c r="D424" s="159" t="s">
        <v>158</v>
      </c>
      <c r="E424" s="169" t="s">
        <v>250</v>
      </c>
      <c r="F424" s="171" t="s">
        <v>243</v>
      </c>
      <c r="G424" s="95"/>
      <c r="V424" s="95"/>
      <c r="W424" s="95"/>
    </row>
    <row r="425" spans="2:23" x14ac:dyDescent="0.25">
      <c r="B425" s="112" t="s">
        <v>28</v>
      </c>
      <c r="C425" s="100" t="s">
        <v>258</v>
      </c>
      <c r="D425" s="159" t="s">
        <v>158</v>
      </c>
      <c r="E425" s="172" t="s">
        <v>251</v>
      </c>
      <c r="F425" s="121" t="s">
        <v>133</v>
      </c>
      <c r="G425" s="95"/>
      <c r="V425" s="95"/>
      <c r="W425" s="95"/>
    </row>
    <row r="426" spans="2:23" x14ac:dyDescent="0.25">
      <c r="B426" s="112" t="s">
        <v>44</v>
      </c>
      <c r="C426" s="100" t="s">
        <v>257</v>
      </c>
      <c r="D426" s="159" t="s">
        <v>158</v>
      </c>
      <c r="E426" s="177" t="s">
        <v>252</v>
      </c>
      <c r="F426" s="121" t="s">
        <v>134</v>
      </c>
    </row>
    <row r="427" spans="2:23" x14ac:dyDescent="0.25">
      <c r="B427" s="112" t="s">
        <v>31</v>
      </c>
      <c r="C427" s="100" t="s">
        <v>244</v>
      </c>
      <c r="D427" s="159" t="s">
        <v>158</v>
      </c>
      <c r="E427" s="173" t="s">
        <v>253</v>
      </c>
      <c r="F427" s="121" t="s">
        <v>159</v>
      </c>
    </row>
    <row r="428" spans="2:23" x14ac:dyDescent="0.25">
      <c r="B428" s="112" t="s">
        <v>32</v>
      </c>
      <c r="C428" s="100" t="s">
        <v>247</v>
      </c>
      <c r="D428" s="159" t="s">
        <v>158</v>
      </c>
      <c r="E428" s="174" t="s">
        <v>254</v>
      </c>
      <c r="F428" s="121" t="s">
        <v>160</v>
      </c>
    </row>
    <row r="429" spans="2:23" x14ac:dyDescent="0.25">
      <c r="B429" s="112" t="s">
        <v>33</v>
      </c>
      <c r="C429" s="100" t="s">
        <v>256</v>
      </c>
      <c r="D429" s="159" t="s">
        <v>158</v>
      </c>
      <c r="E429" s="175" t="s">
        <v>255</v>
      </c>
      <c r="F429" s="121" t="s">
        <v>162</v>
      </c>
    </row>
    <row r="430" spans="2:23" ht="15.75" thickBot="1" x14ac:dyDescent="0.3">
      <c r="B430" s="126" t="s">
        <v>34</v>
      </c>
      <c r="C430" s="165" t="s">
        <v>245</v>
      </c>
      <c r="D430" s="178" t="s">
        <v>158</v>
      </c>
      <c r="E430" s="179" t="s">
        <v>248</v>
      </c>
      <c r="F430" s="127" t="s">
        <v>163</v>
      </c>
    </row>
    <row r="431" spans="2:23" ht="12.4" customHeight="1" thickBot="1" x14ac:dyDescent="0.3">
      <c r="B431" s="96"/>
      <c r="C431" s="96"/>
      <c r="D431" s="96"/>
      <c r="E431" s="97"/>
      <c r="F431" s="97"/>
    </row>
    <row r="432" spans="2:23" ht="15.75" thickBot="1" x14ac:dyDescent="0.3">
      <c r="B432" s="176" t="s">
        <v>76</v>
      </c>
      <c r="C432" s="518" t="s">
        <v>318</v>
      </c>
      <c r="D432" s="519"/>
      <c r="E432" s="519"/>
      <c r="F432" s="520"/>
    </row>
    <row r="433" spans="2:6" ht="49.15" customHeight="1" thickBot="1" x14ac:dyDescent="0.3">
      <c r="B433" s="515"/>
      <c r="C433" s="516"/>
      <c r="D433" s="516"/>
      <c r="E433" s="516"/>
      <c r="F433" s="517"/>
    </row>
    <row r="434" spans="2:6" x14ac:dyDescent="0.25">
      <c r="B434" s="96"/>
      <c r="C434" s="96"/>
      <c r="D434" s="96"/>
      <c r="E434" s="97"/>
      <c r="F434" s="97"/>
    </row>
    <row r="435" spans="2:6" x14ac:dyDescent="0.25">
      <c r="B435" s="96"/>
      <c r="C435" s="96"/>
      <c r="D435" s="96"/>
      <c r="E435" s="97"/>
      <c r="F435" s="97"/>
    </row>
    <row r="436" spans="2:6" x14ac:dyDescent="0.25">
      <c r="B436" s="96"/>
      <c r="C436" s="96"/>
      <c r="D436" s="96"/>
      <c r="E436" s="97"/>
      <c r="F436" s="97"/>
    </row>
    <row r="437" spans="2:6" x14ac:dyDescent="0.25">
      <c r="B437" s="96"/>
      <c r="C437" s="96"/>
      <c r="D437" s="96"/>
      <c r="E437" s="96"/>
      <c r="F437" s="96"/>
    </row>
    <row r="438" spans="2:6" x14ac:dyDescent="0.25">
      <c r="B438" s="96"/>
      <c r="C438" s="96"/>
      <c r="D438" s="96"/>
      <c r="E438" s="96"/>
      <c r="F438" s="96"/>
    </row>
    <row r="439" spans="2:6" x14ac:dyDescent="0.25">
      <c r="B439" s="96"/>
      <c r="C439" s="96"/>
      <c r="D439" s="96"/>
      <c r="E439" s="96"/>
      <c r="F439" s="96"/>
    </row>
    <row r="440" spans="2:6" x14ac:dyDescent="0.25">
      <c r="B440" s="96"/>
      <c r="C440" s="96"/>
      <c r="D440" s="96"/>
      <c r="E440" s="96"/>
      <c r="F440" s="96"/>
    </row>
    <row r="441" spans="2:6" x14ac:dyDescent="0.25">
      <c r="B441" s="96"/>
      <c r="C441" s="96"/>
      <c r="D441" s="96"/>
      <c r="E441" s="96"/>
      <c r="F441" s="96"/>
    </row>
    <row r="442" spans="2:6" x14ac:dyDescent="0.25">
      <c r="B442" s="96"/>
      <c r="C442" s="96"/>
      <c r="D442" s="96"/>
      <c r="E442" s="96"/>
      <c r="F442" s="96"/>
    </row>
  </sheetData>
  <mergeCells count="102">
    <mergeCell ref="C406:F406"/>
    <mergeCell ref="C411:F411"/>
    <mergeCell ref="E400:F400"/>
    <mergeCell ref="E403:F403"/>
    <mergeCell ref="E404:F404"/>
    <mergeCell ref="C402:F402"/>
    <mergeCell ref="E407:F407"/>
    <mergeCell ref="E408:F408"/>
    <mergeCell ref="E409:F409"/>
    <mergeCell ref="E327:F327"/>
    <mergeCell ref="E322:F322"/>
    <mergeCell ref="E323:F323"/>
    <mergeCell ref="E349:F349"/>
    <mergeCell ref="C329:F329"/>
    <mergeCell ref="E334:F334"/>
    <mergeCell ref="E335:F335"/>
    <mergeCell ref="E339:F339"/>
    <mergeCell ref="E340:F340"/>
    <mergeCell ref="C343:F343"/>
    <mergeCell ref="E326:F326"/>
    <mergeCell ref="E399:F399"/>
    <mergeCell ref="C371:F371"/>
    <mergeCell ref="C397:F397"/>
    <mergeCell ref="C357:F357"/>
    <mergeCell ref="E350:F350"/>
    <mergeCell ref="E363:F363"/>
    <mergeCell ref="E364:F364"/>
    <mergeCell ref="E368:F368"/>
    <mergeCell ref="E367:F367"/>
    <mergeCell ref="E355:F355"/>
    <mergeCell ref="E354:F354"/>
    <mergeCell ref="C370:F370"/>
    <mergeCell ref="C380:F380"/>
    <mergeCell ref="C390:F390"/>
    <mergeCell ref="C24:D24"/>
    <mergeCell ref="C52:F52"/>
    <mergeCell ref="C97:D97"/>
    <mergeCell ref="C102:D102"/>
    <mergeCell ref="C103:D103"/>
    <mergeCell ref="C38:F38"/>
    <mergeCell ref="C53:F53"/>
    <mergeCell ref="C36:D36"/>
    <mergeCell ref="E297:F297"/>
    <mergeCell ref="C54:D54"/>
    <mergeCell ref="C95:F95"/>
    <mergeCell ref="C96:D96"/>
    <mergeCell ref="D20:F20"/>
    <mergeCell ref="D15:F15"/>
    <mergeCell ref="D8:F8"/>
    <mergeCell ref="D11:F11"/>
    <mergeCell ref="D14:F14"/>
    <mergeCell ref="D3:E3"/>
    <mergeCell ref="D4:E4"/>
    <mergeCell ref="C17:F17"/>
    <mergeCell ref="D18:F18"/>
    <mergeCell ref="D19:F19"/>
    <mergeCell ref="D13:F13"/>
    <mergeCell ref="D6:F6"/>
    <mergeCell ref="D7:F7"/>
    <mergeCell ref="D9:F9"/>
    <mergeCell ref="D10:F10"/>
    <mergeCell ref="D12:F12"/>
    <mergeCell ref="C316:F316"/>
    <mergeCell ref="E301:F301"/>
    <mergeCell ref="C151:F151"/>
    <mergeCell ref="C74:F74"/>
    <mergeCell ref="C75:D75"/>
    <mergeCell ref="C127:D127"/>
    <mergeCell ref="C128:D128"/>
    <mergeCell ref="C288:F288"/>
    <mergeCell ref="E300:F300"/>
    <mergeCell ref="C231:F231"/>
    <mergeCell ref="C232:D232"/>
    <mergeCell ref="C263:F263"/>
    <mergeCell ref="C290:F290"/>
    <mergeCell ref="E296:F296"/>
    <mergeCell ref="C243:F243"/>
    <mergeCell ref="C244:D244"/>
    <mergeCell ref="B433:F433"/>
    <mergeCell ref="C432:F432"/>
    <mergeCell ref="C192:D192"/>
    <mergeCell ref="C152:D152"/>
    <mergeCell ref="C212:D212"/>
    <mergeCell ref="C211:F211"/>
    <mergeCell ref="C191:F191"/>
    <mergeCell ref="C153:D153"/>
    <mergeCell ref="C283:F283"/>
    <mergeCell ref="C273:F273"/>
    <mergeCell ref="C171:F171"/>
    <mergeCell ref="C172:D172"/>
    <mergeCell ref="C173:D173"/>
    <mergeCell ref="E418:F418"/>
    <mergeCell ref="E417:F417"/>
    <mergeCell ref="C303:F303"/>
    <mergeCell ref="E309:F309"/>
    <mergeCell ref="E310:F310"/>
    <mergeCell ref="E313:F313"/>
    <mergeCell ref="E314:F314"/>
    <mergeCell ref="C414:F414"/>
    <mergeCell ref="D421:E421"/>
    <mergeCell ref="C420:F420"/>
    <mergeCell ref="E412:F412"/>
  </mergeCells>
  <phoneticPr fontId="19" type="noConversion"/>
  <conditionalFormatting sqref="B433:F433">
    <cfRule type="containsBlanks" dxfId="67" priority="123">
      <formula>LEN(TRIM(B433))=0</formula>
    </cfRule>
  </conditionalFormatting>
  <conditionalFormatting sqref="C41:C50">
    <cfRule type="containsBlanks" priority="107">
      <formula>LEN(TRIM(C41))=0</formula>
    </cfRule>
  </conditionalFormatting>
  <conditionalFormatting sqref="C7:F15">
    <cfRule type="containsBlanks" dxfId="66" priority="115">
      <formula>LEN(TRIM(C7))=0</formula>
    </cfRule>
  </conditionalFormatting>
  <conditionalFormatting sqref="C41:F50">
    <cfRule type="containsBlanks" dxfId="65" priority="97">
      <formula>LEN(TRIM(C41))=0</formula>
    </cfRule>
  </conditionalFormatting>
  <conditionalFormatting sqref="D4:F4">
    <cfRule type="containsBlanks" dxfId="64" priority="119">
      <formula>LEN(TRIM(D4))=0</formula>
    </cfRule>
  </conditionalFormatting>
  <conditionalFormatting sqref="D18:F20">
    <cfRule type="containsBlanks" dxfId="63" priority="112">
      <formula>LEN(TRIM(D18))=0</formula>
    </cfRule>
  </conditionalFormatting>
  <conditionalFormatting sqref="E71:E72">
    <cfRule type="containsBlanks" dxfId="62" priority="88">
      <formula>LEN(TRIM(E71))=0</formula>
    </cfRule>
  </conditionalFormatting>
  <conditionalFormatting sqref="E92:E93">
    <cfRule type="containsBlanks" dxfId="61" priority="79">
      <formula>LEN(TRIM(E92))=0</formula>
    </cfRule>
  </conditionalFormatting>
  <conditionalFormatting sqref="E123:E124">
    <cfRule type="containsBlanks" dxfId="60" priority="76">
      <formula>LEN(TRIM(E123))=0</formula>
    </cfRule>
  </conditionalFormatting>
  <conditionalFormatting sqref="E148:E149">
    <cfRule type="containsBlanks" dxfId="59" priority="67">
      <formula>LEN(TRIM(E148))=0</formula>
    </cfRule>
  </conditionalFormatting>
  <conditionalFormatting sqref="E168:E169">
    <cfRule type="containsBlanks" dxfId="58" priority="56">
      <formula>LEN(TRIM(E168))=0</formula>
    </cfRule>
  </conditionalFormatting>
  <conditionalFormatting sqref="E188:E189">
    <cfRule type="containsBlanks" dxfId="57" priority="49">
      <formula>LEN(TRIM(E188))=0</formula>
    </cfRule>
  </conditionalFormatting>
  <conditionalFormatting sqref="E206:E209">
    <cfRule type="containsBlanks" dxfId="56" priority="37">
      <formula>LEN(TRIM(E206))=0</formula>
    </cfRule>
  </conditionalFormatting>
  <conditionalFormatting sqref="E226:E229">
    <cfRule type="containsBlanks" dxfId="55" priority="32">
      <formula>LEN(TRIM(E226))=0</formula>
    </cfRule>
  </conditionalFormatting>
  <conditionalFormatting sqref="E24:F36">
    <cfRule type="containsBlanks" dxfId="54" priority="98">
      <formula>LEN(TRIM(E24))=0</formula>
    </cfRule>
  </conditionalFormatting>
  <conditionalFormatting sqref="E54:F56">
    <cfRule type="containsBlanks" dxfId="53" priority="95">
      <formula>LEN(TRIM(E54))=0</formula>
    </cfRule>
  </conditionalFormatting>
  <conditionalFormatting sqref="E58:F63">
    <cfRule type="containsBlanks" dxfId="52" priority="93">
      <formula>LEN(TRIM(E58))=0</formula>
    </cfRule>
  </conditionalFormatting>
  <conditionalFormatting sqref="E66:F67">
    <cfRule type="containsBlanks" dxfId="51" priority="91">
      <formula>LEN(TRIM(E66))=0</formula>
    </cfRule>
  </conditionalFormatting>
  <conditionalFormatting sqref="E69:F69">
    <cfRule type="containsBlanks" dxfId="50" priority="89">
      <formula>LEN(TRIM(E69))=0</formula>
    </cfRule>
  </conditionalFormatting>
  <conditionalFormatting sqref="E75:F77">
    <cfRule type="containsBlanks" dxfId="49" priority="86">
      <formula>LEN(TRIM(E75))=0</formula>
    </cfRule>
  </conditionalFormatting>
  <conditionalFormatting sqref="E79:F84">
    <cfRule type="containsBlanks" dxfId="48" priority="84">
      <formula>LEN(TRIM(E79))=0</formula>
    </cfRule>
  </conditionalFormatting>
  <conditionalFormatting sqref="E87:F88">
    <cfRule type="containsBlanks" dxfId="47" priority="82">
      <formula>LEN(TRIM(E87))=0</formula>
    </cfRule>
  </conditionalFormatting>
  <conditionalFormatting sqref="E90:F90">
    <cfRule type="containsBlanks" dxfId="46" priority="80">
      <formula>LEN(TRIM(E90))=0</formula>
    </cfRule>
  </conditionalFormatting>
  <conditionalFormatting sqref="E96:F99">
    <cfRule type="containsBlanks" dxfId="45" priority="77">
      <formula>LEN(TRIM(E96))=0</formula>
    </cfRule>
  </conditionalFormatting>
  <conditionalFormatting sqref="E102:F108">
    <cfRule type="containsBlanks" dxfId="44" priority="74">
      <formula>LEN(TRIM(E102))=0</formula>
    </cfRule>
  </conditionalFormatting>
  <conditionalFormatting sqref="E110:F115">
    <cfRule type="containsBlanks" dxfId="43" priority="72">
      <formula>LEN(TRIM(E110))=0</formula>
    </cfRule>
  </conditionalFormatting>
  <conditionalFormatting sqref="E118:F119">
    <cfRule type="containsBlanks" dxfId="42" priority="70">
      <formula>LEN(TRIM(E118))=0</formula>
    </cfRule>
  </conditionalFormatting>
  <conditionalFormatting sqref="E121:F121">
    <cfRule type="containsBlanks" dxfId="41" priority="68">
      <formula>LEN(TRIM(E121))=0</formula>
    </cfRule>
  </conditionalFormatting>
  <conditionalFormatting sqref="E127:F133">
    <cfRule type="containsBlanks" dxfId="40" priority="65">
      <formula>LEN(TRIM(E127))=0</formula>
    </cfRule>
  </conditionalFormatting>
  <conditionalFormatting sqref="E135:F140">
    <cfRule type="containsBlanks" dxfId="39" priority="63">
      <formula>LEN(TRIM(E135))=0</formula>
    </cfRule>
  </conditionalFormatting>
  <conditionalFormatting sqref="E143:F144">
    <cfRule type="containsBlanks" dxfId="38" priority="61">
      <formula>LEN(TRIM(E143))=0</formula>
    </cfRule>
  </conditionalFormatting>
  <conditionalFormatting sqref="E146:F146">
    <cfRule type="containsBlanks" dxfId="37" priority="59">
      <formula>LEN(TRIM(E146))=0</formula>
    </cfRule>
  </conditionalFormatting>
  <conditionalFormatting sqref="E152:F155">
    <cfRule type="containsBlanks" dxfId="36" priority="57">
      <formula>LEN(TRIM(E152))=0</formula>
    </cfRule>
  </conditionalFormatting>
  <conditionalFormatting sqref="E157:F160 E162:F164">
    <cfRule type="containsBlanks" dxfId="35" priority="54">
      <formula>LEN(TRIM(E157))=0</formula>
    </cfRule>
  </conditionalFormatting>
  <conditionalFormatting sqref="E166:F166">
    <cfRule type="containsBlanks" dxfId="34" priority="52">
      <formula>LEN(TRIM(E166))=0</formula>
    </cfRule>
  </conditionalFormatting>
  <conditionalFormatting sqref="E172:F175">
    <cfRule type="containsBlanks" dxfId="33" priority="50">
      <formula>LEN(TRIM(E172))=0</formula>
    </cfRule>
  </conditionalFormatting>
  <conditionalFormatting sqref="E177:F180 E182:F184">
    <cfRule type="containsBlanks" dxfId="32" priority="47">
      <formula>LEN(TRIM(E177))=0</formula>
    </cfRule>
  </conditionalFormatting>
  <conditionalFormatting sqref="E186:F186">
    <cfRule type="containsBlanks" dxfId="31" priority="45">
      <formula>LEN(TRIM(E186))=0</formula>
    </cfRule>
  </conditionalFormatting>
  <conditionalFormatting sqref="E192:F195">
    <cfRule type="containsBlanks" dxfId="30" priority="43">
      <formula>LEN(TRIM(E192))=0</formula>
    </cfRule>
  </conditionalFormatting>
  <conditionalFormatting sqref="E197:F200">
    <cfRule type="containsBlanks" dxfId="29" priority="40">
      <formula>LEN(TRIM(E197))=0</formula>
    </cfRule>
  </conditionalFormatting>
  <conditionalFormatting sqref="E203:F204">
    <cfRule type="containsBlanks" dxfId="28" priority="38">
      <formula>LEN(TRIM(E203))=0</formula>
    </cfRule>
  </conditionalFormatting>
  <conditionalFormatting sqref="E212:F215">
    <cfRule type="containsBlanks" dxfId="27" priority="35">
      <formula>LEN(TRIM(E212))=0</formula>
    </cfRule>
  </conditionalFormatting>
  <conditionalFormatting sqref="E217:F220">
    <cfRule type="containsBlanks" dxfId="26" priority="34">
      <formula>LEN(TRIM(E217))=0</formula>
    </cfRule>
  </conditionalFormatting>
  <conditionalFormatting sqref="E223:F224">
    <cfRule type="containsBlanks" dxfId="25" priority="33">
      <formula>LEN(TRIM(E223))=0</formula>
    </cfRule>
  </conditionalFormatting>
  <conditionalFormatting sqref="E232:F234">
    <cfRule type="containsBlanks" dxfId="24" priority="30">
      <formula>LEN(TRIM(E232))=0</formula>
    </cfRule>
  </conditionalFormatting>
  <conditionalFormatting sqref="E236:F236">
    <cfRule type="containsBlanks" dxfId="23" priority="28">
      <formula>LEN(TRIM(E236))=0</formula>
    </cfRule>
  </conditionalFormatting>
  <conditionalFormatting sqref="E239:F240">
    <cfRule type="containsBlanks" dxfId="22" priority="20">
      <formula>LEN(TRIM(E239))=0</formula>
    </cfRule>
  </conditionalFormatting>
  <conditionalFormatting sqref="E244:F245 E247:F247">
    <cfRule type="containsBlanks" dxfId="21" priority="23">
      <formula>LEN(TRIM(E244))=0</formula>
    </cfRule>
  </conditionalFormatting>
  <conditionalFormatting sqref="E249:F250">
    <cfRule type="containsBlanks" dxfId="20" priority="18">
      <formula>LEN(TRIM(E249))=0</formula>
    </cfRule>
  </conditionalFormatting>
  <conditionalFormatting sqref="E252:F255">
    <cfRule type="containsBlanks" dxfId="19" priority="22">
      <formula>LEN(TRIM(E252))=0</formula>
    </cfRule>
  </conditionalFormatting>
  <conditionalFormatting sqref="E258:F259">
    <cfRule type="containsBlanks" dxfId="18" priority="19">
      <formula>LEN(TRIM(E258))=0</formula>
    </cfRule>
  </conditionalFormatting>
  <conditionalFormatting sqref="E264:F271">
    <cfRule type="containsBlanks" dxfId="17" priority="26">
      <formula>LEN(TRIM(E264))=0</formula>
    </cfRule>
  </conditionalFormatting>
  <conditionalFormatting sqref="E274:F281">
    <cfRule type="containsBlanks" dxfId="16" priority="25">
      <formula>LEN(TRIM(E274))=0</formula>
    </cfRule>
  </conditionalFormatting>
  <conditionalFormatting sqref="E284:F286">
    <cfRule type="containsBlanks" dxfId="15" priority="24">
      <formula>LEN(TRIM(E284))=0</formula>
    </cfRule>
  </conditionalFormatting>
  <conditionalFormatting sqref="E336:F336">
    <cfRule type="containsBlanks" dxfId="14" priority="17">
      <formula>LEN(TRIM(E336))=0</formula>
    </cfRule>
  </conditionalFormatting>
  <conditionalFormatting sqref="E344:F345">
    <cfRule type="containsBlanks" dxfId="13" priority="16">
      <formula>LEN(TRIM(E344))=0</formula>
    </cfRule>
  </conditionalFormatting>
  <conditionalFormatting sqref="E347:F347">
    <cfRule type="containsBlanks" dxfId="12" priority="15">
      <formula>LEN(TRIM(E347))=0</formula>
    </cfRule>
  </conditionalFormatting>
  <conditionalFormatting sqref="E351:F351">
    <cfRule type="containsBlanks" dxfId="11" priority="14">
      <formula>LEN(TRIM(E351))=0</formula>
    </cfRule>
  </conditionalFormatting>
  <conditionalFormatting sqref="E372:F378">
    <cfRule type="containsBlanks" dxfId="10" priority="10">
      <formula>LEN(TRIM(E372))=0</formula>
    </cfRule>
  </conditionalFormatting>
  <conditionalFormatting sqref="E391:F394">
    <cfRule type="containsBlanks" dxfId="9" priority="2">
      <formula>LEN(TRIM(E391))=0</formula>
    </cfRule>
  </conditionalFormatting>
  <conditionalFormatting sqref="E403:F403">
    <cfRule type="containsBlanks" dxfId="8" priority="1">
      <formula>LEN(TRIM(E403))=0</formula>
    </cfRule>
  </conditionalFormatting>
  <conditionalFormatting sqref="F4">
    <cfRule type="containsBlanks" priority="120">
      <formula>LEN(TRIM(F4))=0</formula>
    </cfRule>
  </conditionalFormatting>
  <conditionalFormatting sqref="F206:F207">
    <cfRule type="containsBlanks" dxfId="7" priority="36">
      <formula>LEN(TRIM(F206))=0</formula>
    </cfRule>
  </conditionalFormatting>
  <conditionalFormatting sqref="F226:F227">
    <cfRule type="containsBlanks" dxfId="6" priority="31">
      <formula>LEN(TRIM(F226))=0</formula>
    </cfRule>
  </conditionalFormatting>
  <pageMargins left="0.7" right="0.7" top="0.75" bottom="0.75" header="0.3" footer="0.3"/>
  <pageSetup paperSize="9" orientation="portrait" verticalDpi="0" r:id="rId1"/>
  <ignoredErrors>
    <ignoredError sqref="E294:F294 E307:F307 E332:F332" formula="1"/>
    <ignoredError sqref="E400 E408"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F39"/>
  <sheetViews>
    <sheetView zoomScale="200" zoomScaleNormal="200" workbookViewId="0">
      <selection activeCell="I44" sqref="I44"/>
    </sheetView>
  </sheetViews>
  <sheetFormatPr defaultRowHeight="15" x14ac:dyDescent="0.25"/>
  <cols>
    <col min="1" max="1" width="3.28515625" customWidth="1"/>
    <col min="2" max="2" width="6.5703125" customWidth="1"/>
    <col min="3" max="3" width="54.140625" customWidth="1"/>
  </cols>
  <sheetData>
    <row r="3" spans="2:6" x14ac:dyDescent="0.25">
      <c r="B3" s="95" t="s">
        <v>399</v>
      </c>
      <c r="C3" s="95"/>
      <c r="D3" s="95"/>
      <c r="E3" s="95"/>
      <c r="F3" s="95"/>
    </row>
    <row r="4" spans="2:6" ht="15.75" thickBot="1" x14ac:dyDescent="0.3">
      <c r="B4" s="95"/>
      <c r="C4" s="95"/>
      <c r="D4" s="95"/>
      <c r="E4" s="95"/>
      <c r="F4" s="95"/>
    </row>
    <row r="5" spans="2:6" ht="15.75" thickBot="1" x14ac:dyDescent="0.3">
      <c r="B5" s="217" t="s">
        <v>401</v>
      </c>
      <c r="C5" s="267" t="s">
        <v>396</v>
      </c>
      <c r="D5" s="267" t="s">
        <v>237</v>
      </c>
      <c r="E5" s="188" t="s">
        <v>154</v>
      </c>
      <c r="F5" s="95"/>
    </row>
    <row r="6" spans="2:6" x14ac:dyDescent="0.25">
      <c r="B6" s="185">
        <v>1</v>
      </c>
      <c r="C6" s="198" t="s">
        <v>217</v>
      </c>
      <c r="D6" s="198">
        <v>0.70799999999999996</v>
      </c>
      <c r="E6" s="215" t="s">
        <v>392</v>
      </c>
      <c r="F6" s="95"/>
    </row>
    <row r="7" spans="2:6" x14ac:dyDescent="0.25">
      <c r="B7" s="186">
        <v>2</v>
      </c>
      <c r="C7" s="193" t="s">
        <v>393</v>
      </c>
      <c r="D7" s="193">
        <v>9.4810000000000005E-2</v>
      </c>
      <c r="E7" s="265" t="s">
        <v>394</v>
      </c>
      <c r="F7" s="95"/>
    </row>
    <row r="8" spans="2:6" ht="15.75" thickBot="1" x14ac:dyDescent="0.3">
      <c r="B8" s="187">
        <v>3</v>
      </c>
      <c r="C8" s="199" t="s">
        <v>395</v>
      </c>
      <c r="D8" s="199">
        <v>9.3539999999999998E-2</v>
      </c>
      <c r="E8" s="266" t="s">
        <v>394</v>
      </c>
      <c r="F8" s="95"/>
    </row>
    <row r="9" spans="2:6" ht="15.75" thickBot="1" x14ac:dyDescent="0.3">
      <c r="B9" s="95"/>
      <c r="C9" s="95"/>
      <c r="D9" s="95"/>
      <c r="E9" s="95"/>
      <c r="F9" s="95"/>
    </row>
    <row r="10" spans="2:6" ht="15.75" thickBot="1" x14ac:dyDescent="0.3">
      <c r="B10" s="217" t="s">
        <v>402</v>
      </c>
      <c r="C10" s="267" t="s">
        <v>400</v>
      </c>
      <c r="D10" s="267" t="s">
        <v>237</v>
      </c>
      <c r="E10" s="188" t="s">
        <v>154</v>
      </c>
      <c r="F10" s="95"/>
    </row>
    <row r="11" spans="2:6" x14ac:dyDescent="0.25">
      <c r="B11" s="185">
        <v>1</v>
      </c>
      <c r="C11" s="198" t="s">
        <v>397</v>
      </c>
      <c r="D11" s="269">
        <v>5.765E-2</v>
      </c>
      <c r="E11" s="215" t="s">
        <v>394</v>
      </c>
      <c r="F11" s="95"/>
    </row>
    <row r="12" spans="2:6" x14ac:dyDescent="0.25">
      <c r="B12" s="186">
        <v>2</v>
      </c>
      <c r="C12" s="193" t="s">
        <v>398</v>
      </c>
      <c r="D12" s="268">
        <v>7.2480000000000003E-2</v>
      </c>
      <c r="E12" s="265" t="s">
        <v>394</v>
      </c>
      <c r="F12" s="95"/>
    </row>
    <row r="13" spans="2:6" ht="24.75" x14ac:dyDescent="0.25">
      <c r="B13" s="186">
        <v>3</v>
      </c>
      <c r="C13" s="264" t="s">
        <v>404</v>
      </c>
      <c r="D13" s="268">
        <v>9.418E-2</v>
      </c>
      <c r="E13" s="265" t="s">
        <v>394</v>
      </c>
      <c r="F13" s="95"/>
    </row>
    <row r="14" spans="2:6" ht="24.75" x14ac:dyDescent="0.25">
      <c r="B14" s="186">
        <v>4</v>
      </c>
      <c r="C14" s="264" t="s">
        <v>408</v>
      </c>
      <c r="D14" s="268">
        <v>9.418E-2</v>
      </c>
      <c r="E14" s="265" t="s">
        <v>394</v>
      </c>
      <c r="F14" s="95"/>
    </row>
    <row r="15" spans="2:6" x14ac:dyDescent="0.25">
      <c r="B15" s="186">
        <v>5</v>
      </c>
      <c r="C15" s="264" t="s">
        <v>409</v>
      </c>
      <c r="D15" s="268">
        <v>9.2200000000000004E-2</v>
      </c>
      <c r="E15" s="265" t="s">
        <v>394</v>
      </c>
      <c r="F15" s="95"/>
    </row>
    <row r="16" spans="2:6" ht="24.75" x14ac:dyDescent="0.25">
      <c r="B16" s="186">
        <v>6</v>
      </c>
      <c r="C16" s="264" t="s">
        <v>410</v>
      </c>
      <c r="D16" s="268">
        <v>9.6369999999999997E-2</v>
      </c>
      <c r="E16" s="265" t="s">
        <v>394</v>
      </c>
      <c r="F16" s="95"/>
    </row>
    <row r="17" spans="2:6" ht="36.75" x14ac:dyDescent="0.25">
      <c r="B17" s="186">
        <v>7</v>
      </c>
      <c r="C17" s="264" t="s">
        <v>411</v>
      </c>
      <c r="D17" s="268">
        <v>9.6369999999999997E-2</v>
      </c>
      <c r="E17" s="265" t="s">
        <v>394</v>
      </c>
      <c r="F17" s="95"/>
    </row>
    <row r="18" spans="2:6" ht="24.75" x14ac:dyDescent="0.25">
      <c r="B18" s="186">
        <v>8</v>
      </c>
      <c r="C18" s="264" t="s">
        <v>412</v>
      </c>
      <c r="D18" s="268">
        <v>9.6335000000000004E-2</v>
      </c>
      <c r="E18" s="265" t="s">
        <v>394</v>
      </c>
      <c r="F18" s="95"/>
    </row>
    <row r="19" spans="2:6" ht="24.75" x14ac:dyDescent="0.25">
      <c r="B19" s="186">
        <v>9</v>
      </c>
      <c r="C19" s="264" t="s">
        <v>413</v>
      </c>
      <c r="D19" s="268">
        <v>9.2200000000000004E-2</v>
      </c>
      <c r="E19" s="265" t="s">
        <v>394</v>
      </c>
      <c r="F19" s="95"/>
    </row>
    <row r="20" spans="2:6" ht="24.75" x14ac:dyDescent="0.25">
      <c r="B20" s="186">
        <v>10</v>
      </c>
      <c r="C20" s="264" t="s">
        <v>414</v>
      </c>
      <c r="D20" s="268">
        <v>0.10452599999999999</v>
      </c>
      <c r="E20" s="265" t="s">
        <v>394</v>
      </c>
      <c r="F20" s="95"/>
    </row>
    <row r="21" spans="2:6" x14ac:dyDescent="0.25">
      <c r="B21" s="186">
        <v>11</v>
      </c>
      <c r="C21" s="193" t="s">
        <v>405</v>
      </c>
      <c r="D21" s="268">
        <v>9.7799999999999998E-2</v>
      </c>
      <c r="E21" s="265" t="s">
        <v>394</v>
      </c>
      <c r="F21" s="95"/>
    </row>
    <row r="22" spans="2:6" ht="15.75" thickBot="1" x14ac:dyDescent="0.3">
      <c r="B22" s="187">
        <v>12</v>
      </c>
      <c r="C22" s="199" t="s">
        <v>406</v>
      </c>
      <c r="D22" s="270">
        <v>9.7799999999999998E-2</v>
      </c>
      <c r="E22" s="266" t="s">
        <v>394</v>
      </c>
      <c r="F22" s="95"/>
    </row>
    <row r="23" spans="2:6" ht="15.75" thickBot="1" x14ac:dyDescent="0.3">
      <c r="B23" s="95"/>
      <c r="C23" s="95"/>
      <c r="D23" s="95"/>
      <c r="E23" s="95"/>
      <c r="F23" s="95"/>
    </row>
    <row r="24" spans="2:6" ht="15.75" thickBot="1" x14ac:dyDescent="0.3">
      <c r="B24" s="217" t="s">
        <v>402</v>
      </c>
      <c r="C24" s="267" t="s">
        <v>403</v>
      </c>
      <c r="D24" s="267" t="s">
        <v>237</v>
      </c>
      <c r="E24" s="188" t="s">
        <v>154</v>
      </c>
      <c r="F24" s="95"/>
    </row>
    <row r="25" spans="2:6" ht="24.75" x14ac:dyDescent="0.25">
      <c r="B25" s="185">
        <v>20</v>
      </c>
      <c r="C25" s="263" t="s">
        <v>423</v>
      </c>
      <c r="D25" s="269">
        <v>0.1011</v>
      </c>
      <c r="E25" s="215" t="s">
        <v>394</v>
      </c>
      <c r="F25" s="95"/>
    </row>
    <row r="26" spans="2:6" ht="24.75" x14ac:dyDescent="0.25">
      <c r="B26" s="186">
        <v>21</v>
      </c>
      <c r="C26" s="264" t="s">
        <v>415</v>
      </c>
      <c r="D26" s="268">
        <v>0.1011</v>
      </c>
      <c r="E26" s="265" t="s">
        <v>394</v>
      </c>
      <c r="F26" s="95"/>
    </row>
    <row r="27" spans="2:6" ht="24.75" x14ac:dyDescent="0.25">
      <c r="B27" s="186">
        <v>22</v>
      </c>
      <c r="C27" s="264" t="s">
        <v>407</v>
      </c>
      <c r="D27" s="268">
        <v>0.1011</v>
      </c>
      <c r="E27" s="265" t="s">
        <v>394</v>
      </c>
      <c r="F27" s="95"/>
    </row>
    <row r="28" spans="2:6" ht="24.75" x14ac:dyDescent="0.25">
      <c r="B28" s="186">
        <v>23</v>
      </c>
      <c r="C28" s="264" t="s">
        <v>416</v>
      </c>
      <c r="D28" s="268">
        <v>0.1011</v>
      </c>
      <c r="E28" s="265" t="s">
        <v>394</v>
      </c>
    </row>
    <row r="29" spans="2:6" ht="24.75" x14ac:dyDescent="0.25">
      <c r="B29" s="186">
        <v>24</v>
      </c>
      <c r="C29" s="264" t="s">
        <v>417</v>
      </c>
      <c r="D29" s="268">
        <v>9.5233999999999999E-2</v>
      </c>
      <c r="E29" s="265" t="s">
        <v>394</v>
      </c>
    </row>
    <row r="30" spans="2:6" ht="24.75" x14ac:dyDescent="0.25">
      <c r="B30" s="186">
        <v>25</v>
      </c>
      <c r="C30" s="264" t="s">
        <v>420</v>
      </c>
      <c r="D30" s="268">
        <v>0.1011</v>
      </c>
      <c r="E30" s="265" t="s">
        <v>394</v>
      </c>
    </row>
    <row r="31" spans="2:6" ht="24.75" x14ac:dyDescent="0.25">
      <c r="B31" s="186">
        <v>26</v>
      </c>
      <c r="C31" s="264" t="s">
        <v>418</v>
      </c>
      <c r="D31" s="268">
        <v>0.10510799999999999</v>
      </c>
      <c r="E31" s="265" t="s">
        <v>394</v>
      </c>
    </row>
    <row r="32" spans="2:6" ht="24.75" x14ac:dyDescent="0.25">
      <c r="B32" s="186">
        <v>27</v>
      </c>
      <c r="C32" s="264" t="s">
        <v>419</v>
      </c>
      <c r="D32" s="268">
        <v>0.124654</v>
      </c>
      <c r="E32" s="265" t="s">
        <v>394</v>
      </c>
    </row>
    <row r="33" spans="2:5" ht="15.75" thickBot="1" x14ac:dyDescent="0.3">
      <c r="B33" s="187">
        <v>28</v>
      </c>
      <c r="C33" s="199" t="s">
        <v>421</v>
      </c>
      <c r="D33" s="270">
        <v>0.1011</v>
      </c>
      <c r="E33" s="266" t="s">
        <v>394</v>
      </c>
    </row>
    <row r="34" spans="2:5" ht="15.75" thickBot="1" x14ac:dyDescent="0.3"/>
    <row r="35" spans="2:5" ht="15.75" thickBot="1" x14ac:dyDescent="0.3">
      <c r="B35" s="217" t="s">
        <v>402</v>
      </c>
      <c r="C35" s="267" t="s">
        <v>422</v>
      </c>
      <c r="D35" s="267" t="s">
        <v>237</v>
      </c>
      <c r="E35" s="188" t="s">
        <v>154</v>
      </c>
    </row>
    <row r="36" spans="2:5" ht="24.75" x14ac:dyDescent="0.25">
      <c r="B36" s="185">
        <v>29</v>
      </c>
      <c r="C36" s="263" t="s">
        <v>424</v>
      </c>
      <c r="D36" s="272">
        <v>0.115</v>
      </c>
      <c r="E36" s="215" t="s">
        <v>394</v>
      </c>
    </row>
    <row r="37" spans="2:5" x14ac:dyDescent="0.25">
      <c r="B37" s="186">
        <v>30</v>
      </c>
      <c r="C37" s="264" t="s">
        <v>425</v>
      </c>
      <c r="D37" s="271">
        <v>0.115</v>
      </c>
      <c r="E37" s="265" t="s">
        <v>394</v>
      </c>
    </row>
    <row r="38" spans="2:5" ht="24.75" x14ac:dyDescent="0.25">
      <c r="B38" s="186">
        <v>31</v>
      </c>
      <c r="C38" s="264" t="s">
        <v>426</v>
      </c>
      <c r="D38" s="271">
        <v>0.115</v>
      </c>
      <c r="E38" s="265" t="s">
        <v>394</v>
      </c>
    </row>
    <row r="39" spans="2:5" ht="15.75" thickBot="1" x14ac:dyDescent="0.3">
      <c r="B39" s="187">
        <v>32</v>
      </c>
      <c r="C39" s="199" t="s">
        <v>421</v>
      </c>
      <c r="D39" s="273">
        <v>0.115</v>
      </c>
      <c r="E39" s="266" t="s">
        <v>394</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L37"/>
  <sheetViews>
    <sheetView topLeftCell="D1" zoomScale="200" zoomScaleNormal="200" workbookViewId="0">
      <selection activeCell="P28" sqref="P28"/>
    </sheetView>
  </sheetViews>
  <sheetFormatPr defaultRowHeight="15" x14ac:dyDescent="0.25"/>
  <cols>
    <col min="1" max="3" width="8.7109375" hidden="1" customWidth="1"/>
    <col min="4" max="4" width="0.7109375" customWidth="1"/>
    <col min="5" max="5" width="3.7109375" customWidth="1"/>
    <col min="6" max="6" width="7.28515625" customWidth="1"/>
    <col min="7" max="7" width="7.42578125" customWidth="1"/>
    <col min="8" max="10" width="7.28515625" customWidth="1"/>
    <col min="11" max="11" width="7.42578125" customWidth="1"/>
  </cols>
  <sheetData>
    <row r="2" spans="5:12" ht="15.75" thickBot="1" x14ac:dyDescent="0.3">
      <c r="E2" s="108"/>
    </row>
    <row r="3" spans="5:12" x14ac:dyDescent="0.25">
      <c r="E3" s="140">
        <v>1</v>
      </c>
      <c r="F3" s="631" t="s">
        <v>176</v>
      </c>
      <c r="G3" s="619"/>
      <c r="H3" s="632"/>
      <c r="I3" s="627"/>
      <c r="J3" s="551"/>
      <c r="K3" s="551"/>
      <c r="L3" s="552"/>
    </row>
    <row r="4" spans="5:12" x14ac:dyDescent="0.25">
      <c r="E4" s="143"/>
      <c r="F4" s="628" t="s">
        <v>143</v>
      </c>
      <c r="G4" s="629"/>
      <c r="H4" s="629"/>
      <c r="I4" s="629"/>
      <c r="J4" s="119" t="s">
        <v>144</v>
      </c>
      <c r="K4" s="109"/>
      <c r="L4" s="224" t="s">
        <v>145</v>
      </c>
    </row>
    <row r="5" spans="5:12" ht="15.75" thickBot="1" x14ac:dyDescent="0.3">
      <c r="E5" s="143"/>
      <c r="F5" s="630" t="s">
        <v>172</v>
      </c>
      <c r="G5" s="622"/>
      <c r="H5" s="622"/>
      <c r="I5" s="622"/>
      <c r="J5" s="103" t="s">
        <v>336</v>
      </c>
      <c r="K5" s="107"/>
      <c r="L5" s="225" t="s">
        <v>168</v>
      </c>
    </row>
    <row r="6" spans="5:12" ht="6.6" customHeight="1" thickBot="1" x14ac:dyDescent="0.3">
      <c r="E6" s="141"/>
      <c r="F6" s="32"/>
      <c r="G6" s="96"/>
      <c r="H6" s="96"/>
      <c r="I6" s="96"/>
      <c r="J6" s="96"/>
      <c r="K6" s="96"/>
      <c r="L6" s="228"/>
    </row>
    <row r="7" spans="5:12" ht="15.75" thickBot="1" x14ac:dyDescent="0.3">
      <c r="E7" s="141"/>
      <c r="F7" s="130" t="s">
        <v>175</v>
      </c>
      <c r="G7" s="130"/>
      <c r="H7" s="130"/>
      <c r="I7" s="218"/>
      <c r="J7" s="218"/>
      <c r="K7" s="218"/>
      <c r="L7" s="219"/>
    </row>
    <row r="8" spans="5:12" x14ac:dyDescent="0.25">
      <c r="E8" s="141"/>
      <c r="F8" s="623" t="s">
        <v>173</v>
      </c>
      <c r="G8" s="607"/>
      <c r="H8" s="607"/>
      <c r="I8" s="607" t="s">
        <v>337</v>
      </c>
      <c r="J8" s="607"/>
      <c r="K8" s="607"/>
      <c r="L8" s="608"/>
    </row>
    <row r="9" spans="5:12" x14ac:dyDescent="0.25">
      <c r="E9" s="141"/>
      <c r="F9" s="229" t="s">
        <v>174</v>
      </c>
      <c r="G9" s="119" t="s">
        <v>339</v>
      </c>
      <c r="H9" s="119" t="s">
        <v>108</v>
      </c>
      <c r="I9" s="114" t="s">
        <v>178</v>
      </c>
      <c r="J9" s="119" t="s">
        <v>340</v>
      </c>
      <c r="K9" s="609" t="s">
        <v>108</v>
      </c>
      <c r="L9" s="610"/>
    </row>
    <row r="10" spans="5:12" ht="15.75" thickBot="1" x14ac:dyDescent="0.3">
      <c r="E10" s="141"/>
      <c r="F10" s="230" t="s">
        <v>151</v>
      </c>
      <c r="G10" s="101" t="s">
        <v>151</v>
      </c>
      <c r="H10" s="101" t="s">
        <v>151</v>
      </c>
      <c r="I10" s="101" t="s">
        <v>193</v>
      </c>
      <c r="J10" s="101" t="s">
        <v>193</v>
      </c>
      <c r="K10" s="120" t="s">
        <v>193</v>
      </c>
      <c r="L10" s="115" t="s">
        <v>103</v>
      </c>
    </row>
    <row r="11" spans="5:12" ht="15.6" customHeight="1" thickBot="1" x14ac:dyDescent="0.3">
      <c r="E11" s="141"/>
      <c r="F11" s="109"/>
      <c r="G11" s="109"/>
      <c r="H11" s="117">
        <f>F11-G11</f>
        <v>0</v>
      </c>
      <c r="I11" s="116">
        <f>F11*K5</f>
        <v>0</v>
      </c>
      <c r="J11" s="116">
        <f>G11*K5</f>
        <v>0</v>
      </c>
      <c r="K11" s="135">
        <f>I11-J11</f>
        <v>0</v>
      </c>
      <c r="L11" s="133" t="e">
        <f>100*K11/I11</f>
        <v>#DIV/0!</v>
      </c>
    </row>
    <row r="12" spans="5:12" ht="15.6" customHeight="1" x14ac:dyDescent="0.25">
      <c r="E12" s="141"/>
      <c r="F12" s="146"/>
      <c r="G12" s="220"/>
      <c r="H12" s="226"/>
      <c r="I12" s="606" t="s">
        <v>338</v>
      </c>
      <c r="J12" s="607"/>
      <c r="K12" s="607"/>
      <c r="L12" s="608"/>
    </row>
    <row r="13" spans="5:12" ht="15.6" customHeight="1" thickBot="1" x14ac:dyDescent="0.3">
      <c r="E13" s="147"/>
      <c r="F13" s="134"/>
      <c r="G13" s="125"/>
      <c r="H13" s="227"/>
      <c r="I13" s="124">
        <f>I11</f>
        <v>0</v>
      </c>
      <c r="J13" s="124">
        <f>J11</f>
        <v>0</v>
      </c>
      <c r="K13" s="124">
        <f>K11</f>
        <v>0</v>
      </c>
      <c r="L13" s="138" t="e">
        <f>L11</f>
        <v>#DIV/0!</v>
      </c>
    </row>
    <row r="14" spans="5:12" ht="15.6" customHeight="1" x14ac:dyDescent="0.25">
      <c r="E14" s="32"/>
      <c r="F14" s="137"/>
      <c r="G14" s="97"/>
      <c r="H14" s="221"/>
      <c r="I14" s="110"/>
      <c r="J14" s="97"/>
      <c r="K14" s="110"/>
      <c r="L14" s="97"/>
    </row>
    <row r="15" spans="5:12" ht="14.65" customHeight="1" thickBot="1" x14ac:dyDescent="0.3">
      <c r="E15" s="32"/>
      <c r="F15" s="27"/>
      <c r="G15" s="97"/>
      <c r="H15" s="97"/>
      <c r="I15" s="97"/>
      <c r="J15" s="97"/>
      <c r="K15" s="97"/>
      <c r="L15" s="96"/>
    </row>
    <row r="16" spans="5:12" x14ac:dyDescent="0.25">
      <c r="E16" s="140">
        <v>2</v>
      </c>
      <c r="F16" s="615" t="s">
        <v>177</v>
      </c>
      <c r="G16" s="616"/>
      <c r="H16" s="617"/>
      <c r="I16" s="618" t="s">
        <v>150</v>
      </c>
      <c r="J16" s="619"/>
      <c r="K16" s="619"/>
      <c r="L16" s="620"/>
    </row>
    <row r="17" spans="5:12" ht="15.75" thickBot="1" x14ac:dyDescent="0.3">
      <c r="E17" s="143"/>
      <c r="F17" s="621" t="s">
        <v>172</v>
      </c>
      <c r="G17" s="622"/>
      <c r="H17" s="622"/>
      <c r="I17" s="622"/>
      <c r="J17" s="103" t="s">
        <v>336</v>
      </c>
      <c r="K17" s="109"/>
      <c r="L17" s="225" t="s">
        <v>169</v>
      </c>
    </row>
    <row r="18" spans="5:12" ht="7.5" customHeight="1" thickBot="1" x14ac:dyDescent="0.3">
      <c r="E18" s="141"/>
      <c r="F18" s="32"/>
      <c r="G18" s="96"/>
      <c r="H18" s="96"/>
      <c r="I18" s="96"/>
      <c r="J18" s="96"/>
      <c r="K18" s="96"/>
      <c r="L18" s="228"/>
    </row>
    <row r="19" spans="5:12" ht="15.75" thickBot="1" x14ac:dyDescent="0.3">
      <c r="E19" s="141"/>
      <c r="F19" s="130" t="s">
        <v>175</v>
      </c>
      <c r="G19" s="130"/>
      <c r="H19" s="130"/>
      <c r="I19" s="218"/>
      <c r="J19" s="218"/>
      <c r="K19" s="218"/>
      <c r="L19" s="219"/>
    </row>
    <row r="20" spans="5:12" x14ac:dyDescent="0.25">
      <c r="E20" s="141"/>
      <c r="F20" s="623" t="s">
        <v>173</v>
      </c>
      <c r="G20" s="607"/>
      <c r="H20" s="607"/>
      <c r="I20" s="607" t="s">
        <v>337</v>
      </c>
      <c r="J20" s="607"/>
      <c r="K20" s="607"/>
      <c r="L20" s="608"/>
    </row>
    <row r="21" spans="5:12" x14ac:dyDescent="0.25">
      <c r="E21" s="141"/>
      <c r="F21" s="229" t="s">
        <v>174</v>
      </c>
      <c r="G21" s="119" t="s">
        <v>339</v>
      </c>
      <c r="H21" s="119" t="s">
        <v>108</v>
      </c>
      <c r="I21" s="114" t="s">
        <v>178</v>
      </c>
      <c r="J21" s="119" t="s">
        <v>340</v>
      </c>
      <c r="K21" s="609" t="s">
        <v>108</v>
      </c>
      <c r="L21" s="610"/>
    </row>
    <row r="22" spans="5:12" ht="15.75" thickBot="1" x14ac:dyDescent="0.3">
      <c r="E22" s="141"/>
      <c r="F22" s="230" t="s">
        <v>83</v>
      </c>
      <c r="G22" s="101" t="s">
        <v>83</v>
      </c>
      <c r="H22" s="101" t="s">
        <v>83</v>
      </c>
      <c r="I22" s="101" t="s">
        <v>193</v>
      </c>
      <c r="J22" s="101" t="s">
        <v>193</v>
      </c>
      <c r="K22" s="120" t="s">
        <v>193</v>
      </c>
      <c r="L22" s="115" t="s">
        <v>103</v>
      </c>
    </row>
    <row r="23" spans="5:12" ht="15.75" thickBot="1" x14ac:dyDescent="0.3">
      <c r="E23" s="141"/>
      <c r="F23" s="145"/>
      <c r="G23" s="223"/>
      <c r="H23" s="223">
        <f>F23-G23</f>
        <v>0</v>
      </c>
      <c r="I23" s="116">
        <f>0.001*K17*F23</f>
        <v>0</v>
      </c>
      <c r="J23" s="116">
        <f>0.001*K17*G23</f>
        <v>0</v>
      </c>
      <c r="K23" s="135">
        <f>I23-J23</f>
        <v>0</v>
      </c>
      <c r="L23" s="133" t="e">
        <f>100*K23/I23</f>
        <v>#DIV/0!</v>
      </c>
    </row>
    <row r="24" spans="5:12" x14ac:dyDescent="0.25">
      <c r="E24" s="141"/>
      <c r="F24" s="146"/>
      <c r="G24" s="220"/>
      <c r="H24" s="226"/>
      <c r="I24" s="606" t="s">
        <v>338</v>
      </c>
      <c r="J24" s="607"/>
      <c r="K24" s="607"/>
      <c r="L24" s="608"/>
    </row>
    <row r="25" spans="5:12" ht="15.75" thickBot="1" x14ac:dyDescent="0.3">
      <c r="E25" s="147"/>
      <c r="F25" s="134"/>
      <c r="G25" s="125"/>
      <c r="H25" s="227"/>
      <c r="I25" s="124">
        <f>I23</f>
        <v>0</v>
      </c>
      <c r="J25" s="124">
        <f>J23</f>
        <v>0</v>
      </c>
      <c r="K25" s="124">
        <f>K23</f>
        <v>0</v>
      </c>
      <c r="L25" s="138" t="e">
        <f>L23</f>
        <v>#DIV/0!</v>
      </c>
    </row>
    <row r="26" spans="5:12" x14ac:dyDescent="0.25">
      <c r="E26" s="32"/>
      <c r="F26" s="137"/>
      <c r="G26" s="221"/>
      <c r="H26" s="221"/>
      <c r="I26" s="110"/>
      <c r="J26" s="110"/>
      <c r="K26" s="110"/>
      <c r="L26" s="110"/>
    </row>
    <row r="27" spans="5:12" ht="15.75" thickBot="1" x14ac:dyDescent="0.3">
      <c r="E27" s="32"/>
      <c r="F27" s="27"/>
      <c r="G27" s="97"/>
      <c r="H27" s="97"/>
      <c r="I27" s="97"/>
      <c r="J27" s="97"/>
      <c r="K27" s="97"/>
      <c r="L27" s="96"/>
    </row>
    <row r="28" spans="5:12" ht="15.75" thickBot="1" x14ac:dyDescent="0.3">
      <c r="E28" s="140">
        <v>3</v>
      </c>
      <c r="F28" s="132" t="s">
        <v>179</v>
      </c>
      <c r="G28" s="105"/>
      <c r="H28" s="105"/>
      <c r="I28" s="218"/>
      <c r="J28" s="218"/>
      <c r="K28" s="218"/>
      <c r="L28" s="219"/>
    </row>
    <row r="29" spans="5:12" x14ac:dyDescent="0.25">
      <c r="E29" s="141"/>
      <c r="F29" s="624"/>
      <c r="G29" s="625"/>
      <c r="H29" s="626"/>
      <c r="I29" s="606" t="s">
        <v>337</v>
      </c>
      <c r="J29" s="607"/>
      <c r="K29" s="607"/>
      <c r="L29" s="608"/>
    </row>
    <row r="30" spans="5:12" x14ac:dyDescent="0.25">
      <c r="E30" s="141"/>
      <c r="F30" s="27"/>
      <c r="G30" s="97"/>
      <c r="H30" s="98"/>
      <c r="I30" s="231" t="s">
        <v>178</v>
      </c>
      <c r="J30" s="119" t="s">
        <v>339</v>
      </c>
      <c r="K30" s="609" t="s">
        <v>108</v>
      </c>
      <c r="L30" s="610"/>
    </row>
    <row r="31" spans="5:12" ht="15.75" thickBot="1" x14ac:dyDescent="0.3">
      <c r="E31" s="142"/>
      <c r="F31" s="27"/>
      <c r="G31" s="27"/>
      <c r="H31" s="232"/>
      <c r="I31" s="101" t="s">
        <v>193</v>
      </c>
      <c r="J31" s="101" t="s">
        <v>193</v>
      </c>
      <c r="K31" s="120" t="s">
        <v>193</v>
      </c>
      <c r="L31" s="115" t="s">
        <v>103</v>
      </c>
    </row>
    <row r="32" spans="5:12" ht="15.75" thickBot="1" x14ac:dyDescent="0.3">
      <c r="E32" s="143"/>
      <c r="F32" s="137"/>
      <c r="G32" s="221"/>
      <c r="H32" s="122"/>
      <c r="I32" s="139">
        <f>I11+I23</f>
        <v>0</v>
      </c>
      <c r="J32" s="116">
        <f>J11+J23</f>
        <v>0</v>
      </c>
      <c r="K32" s="135">
        <f>I32-J32</f>
        <v>0</v>
      </c>
      <c r="L32" s="133" t="e">
        <f>100*K32/I32</f>
        <v>#DIV/0!</v>
      </c>
    </row>
    <row r="33" spans="5:12" x14ac:dyDescent="0.25">
      <c r="E33" s="143"/>
      <c r="F33" s="137"/>
      <c r="G33" s="221"/>
      <c r="H33" s="122"/>
      <c r="I33" s="606" t="s">
        <v>338</v>
      </c>
      <c r="J33" s="607"/>
      <c r="K33" s="607"/>
      <c r="L33" s="608"/>
    </row>
    <row r="34" spans="5:12" ht="15.75" thickBot="1" x14ac:dyDescent="0.3">
      <c r="E34" s="144"/>
      <c r="F34" s="134"/>
      <c r="G34" s="125"/>
      <c r="H34" s="227"/>
      <c r="I34" s="124">
        <f>I32</f>
        <v>0</v>
      </c>
      <c r="J34" s="124">
        <f>J32</f>
        <v>0</v>
      </c>
      <c r="K34" s="124">
        <f>K32</f>
        <v>0</v>
      </c>
      <c r="L34" s="138" t="e">
        <f>L32</f>
        <v>#DIV/0!</v>
      </c>
    </row>
    <row r="35" spans="5:12" ht="15.75" thickBot="1" x14ac:dyDescent="0.3">
      <c r="E35" s="96"/>
      <c r="F35" s="96"/>
      <c r="G35" s="96"/>
      <c r="H35" s="96"/>
      <c r="I35" s="96"/>
      <c r="J35" s="96"/>
      <c r="K35" s="96"/>
      <c r="L35" s="96"/>
    </row>
    <row r="36" spans="5:12" x14ac:dyDescent="0.25">
      <c r="E36" s="106">
        <v>4</v>
      </c>
      <c r="F36" s="136" t="s">
        <v>170</v>
      </c>
      <c r="G36" s="136"/>
      <c r="H36" s="136"/>
      <c r="I36" s="111"/>
      <c r="J36" s="611"/>
      <c r="K36" s="612"/>
      <c r="L36" s="233" t="s">
        <v>112</v>
      </c>
    </row>
    <row r="37" spans="5:12" ht="15.75" thickBot="1" x14ac:dyDescent="0.3">
      <c r="E37" s="113">
        <v>5</v>
      </c>
      <c r="F37" s="129" t="s">
        <v>171</v>
      </c>
      <c r="G37" s="129"/>
      <c r="H37" s="129"/>
      <c r="I37" s="131"/>
      <c r="J37" s="613" t="e">
        <f>J36/K34</f>
        <v>#DIV/0!</v>
      </c>
      <c r="K37" s="614"/>
      <c r="L37" s="115" t="s">
        <v>194</v>
      </c>
    </row>
  </sheetData>
  <mergeCells count="21">
    <mergeCell ref="I8:L8"/>
    <mergeCell ref="K9:L9"/>
    <mergeCell ref="I3:L3"/>
    <mergeCell ref="F4:I4"/>
    <mergeCell ref="F5:I5"/>
    <mergeCell ref="F3:H3"/>
    <mergeCell ref="F8:H8"/>
    <mergeCell ref="I12:L12"/>
    <mergeCell ref="K30:L30"/>
    <mergeCell ref="J36:K36"/>
    <mergeCell ref="J37:K37"/>
    <mergeCell ref="F16:H16"/>
    <mergeCell ref="I20:L20"/>
    <mergeCell ref="K21:L21"/>
    <mergeCell ref="I33:L33"/>
    <mergeCell ref="I24:L24"/>
    <mergeCell ref="I16:L16"/>
    <mergeCell ref="F17:I17"/>
    <mergeCell ref="F20:H20"/>
    <mergeCell ref="F29:H29"/>
    <mergeCell ref="I29:L29"/>
  </mergeCells>
  <conditionalFormatting sqref="F11:G11">
    <cfRule type="containsBlanks" dxfId="5" priority="3">
      <formula>LEN(TRIM(F11))=0</formula>
    </cfRule>
  </conditionalFormatting>
  <conditionalFormatting sqref="I16:K16">
    <cfRule type="containsBlanks" dxfId="4" priority="7">
      <formula>LEN(TRIM(I16))=0</formula>
    </cfRule>
  </conditionalFormatting>
  <conditionalFormatting sqref="I3:L3">
    <cfRule type="containsBlanks" dxfId="3" priority="6">
      <formula>LEN(TRIM(I3))=0</formula>
    </cfRule>
  </conditionalFormatting>
  <conditionalFormatting sqref="J36:K36">
    <cfRule type="containsBlanks" dxfId="2" priority="1">
      <formula>LEN(TRIM(J36))=0</formula>
    </cfRule>
  </conditionalFormatting>
  <conditionalFormatting sqref="K4:K5">
    <cfRule type="containsBlanks" dxfId="1" priority="5">
      <formula>LEN(TRIM(K4))=0</formula>
    </cfRule>
  </conditionalFormatting>
  <conditionalFormatting sqref="K17">
    <cfRule type="containsBlanks" dxfId="0" priority="2">
      <formula>LEN(TRIM(K17))=0</formula>
    </cfRule>
  </conditionalFormatting>
  <pageMargins left="0.7" right="0.7" top="0.75" bottom="0.75" header="0.3" footer="0.3"/>
  <pageSetup paperSize="9" orientation="portrait" verticalDpi="0" r:id="rId1"/>
  <drawing r:id="rId2"/>
  <legacyDrawing r:id="rId3"/>
  <oleObjects>
    <mc:AlternateContent xmlns:mc="http://schemas.openxmlformats.org/markup-compatibility/2006">
      <mc:Choice Requires="x14">
        <oleObject progId="Equation.3" shapeId="16391" r:id="rId4">
          <objectPr defaultSize="0" autoPict="0" r:id="rId5">
            <anchor moveWithCells="1" sizeWithCells="1">
              <from>
                <xdr:col>5</xdr:col>
                <xdr:colOff>0</xdr:colOff>
                <xdr:row>3</xdr:row>
                <xdr:rowOff>0</xdr:rowOff>
              </from>
              <to>
                <xdr:col>6</xdr:col>
                <xdr:colOff>552450</xdr:colOff>
                <xdr:row>3</xdr:row>
                <xdr:rowOff>0</xdr:rowOff>
              </to>
            </anchor>
          </objectPr>
        </oleObject>
      </mc:Choice>
      <mc:Fallback>
        <oleObject progId="Equation.3" shapeId="16391" r:id="rId4"/>
      </mc:Fallback>
    </mc:AlternateContent>
    <mc:AlternateContent xmlns:mc="http://schemas.openxmlformats.org/markup-compatibility/2006">
      <mc:Choice Requires="x14">
        <oleObject progId="Equation.3" shapeId="16392" r:id="rId6">
          <objectPr defaultSize="0" autoPict="0" r:id="rId7">
            <anchor moveWithCells="1" sizeWithCells="1">
              <from>
                <xdr:col>5</xdr:col>
                <xdr:colOff>95250</xdr:colOff>
                <xdr:row>3</xdr:row>
                <xdr:rowOff>0</xdr:rowOff>
              </from>
              <to>
                <xdr:col>6</xdr:col>
                <xdr:colOff>609600</xdr:colOff>
                <xdr:row>3</xdr:row>
                <xdr:rowOff>0</xdr:rowOff>
              </to>
            </anchor>
          </objectPr>
        </oleObject>
      </mc:Choice>
      <mc:Fallback>
        <oleObject progId="Equation.3" shapeId="16392" r:id="rId6"/>
      </mc:Fallback>
    </mc:AlternateContent>
    <mc:AlternateContent xmlns:mc="http://schemas.openxmlformats.org/markup-compatibility/2006">
      <mc:Choice Requires="x14">
        <oleObject progId="Equation.3" shapeId="16398" r:id="rId8">
          <objectPr defaultSize="0" autoPict="0" r:id="rId5">
            <anchor moveWithCells="1" sizeWithCells="1">
              <from>
                <xdr:col>5</xdr:col>
                <xdr:colOff>0</xdr:colOff>
                <xdr:row>16</xdr:row>
                <xdr:rowOff>0</xdr:rowOff>
              </from>
              <to>
                <xdr:col>6</xdr:col>
                <xdr:colOff>552450</xdr:colOff>
                <xdr:row>16</xdr:row>
                <xdr:rowOff>0</xdr:rowOff>
              </to>
            </anchor>
          </objectPr>
        </oleObject>
      </mc:Choice>
      <mc:Fallback>
        <oleObject progId="Equation.3" shapeId="16398" r:id="rId8"/>
      </mc:Fallback>
    </mc:AlternateContent>
    <mc:AlternateContent xmlns:mc="http://schemas.openxmlformats.org/markup-compatibility/2006">
      <mc:Choice Requires="x14">
        <oleObject progId="Equation.3" shapeId="16399" r:id="rId9">
          <objectPr defaultSize="0" autoPict="0" r:id="rId7">
            <anchor moveWithCells="1" sizeWithCells="1">
              <from>
                <xdr:col>5</xdr:col>
                <xdr:colOff>95250</xdr:colOff>
                <xdr:row>16</xdr:row>
                <xdr:rowOff>0</xdr:rowOff>
              </from>
              <to>
                <xdr:col>6</xdr:col>
                <xdr:colOff>609600</xdr:colOff>
                <xdr:row>16</xdr:row>
                <xdr:rowOff>0</xdr:rowOff>
              </to>
            </anchor>
          </objectPr>
        </oleObject>
      </mc:Choice>
      <mc:Fallback>
        <oleObject progId="Equation.3" shapeId="16399" r:id="rId9"/>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P85"/>
  <sheetViews>
    <sheetView tabSelected="1" topLeftCell="A4" zoomScale="120" zoomScaleNormal="120" workbookViewId="0">
      <selection activeCell="H14" sqref="H14"/>
    </sheetView>
  </sheetViews>
  <sheetFormatPr defaultColWidth="8.85546875" defaultRowHeight="15" x14ac:dyDescent="0.25"/>
  <cols>
    <col min="1" max="1" width="3.7109375" customWidth="1"/>
    <col min="2" max="2" width="7.7109375" style="352" customWidth="1"/>
    <col min="3" max="3" width="85.28515625" style="352" customWidth="1"/>
    <col min="4" max="4" width="11.42578125" style="352" customWidth="1"/>
    <col min="5" max="5" width="10.7109375" style="352" customWidth="1"/>
    <col min="6" max="6" width="7.140625" style="352" customWidth="1"/>
    <col min="7" max="7" width="11.7109375" customWidth="1"/>
    <col min="8" max="8" width="7.140625" customWidth="1"/>
  </cols>
  <sheetData>
    <row r="2" spans="1:15" x14ac:dyDescent="0.25">
      <c r="B2" s="317" t="s">
        <v>181</v>
      </c>
      <c r="C2" s="353"/>
      <c r="D2" s="353"/>
      <c r="E2" s="353"/>
      <c r="F2" s="353"/>
      <c r="G2" s="4"/>
      <c r="H2" s="4"/>
    </row>
    <row r="3" spans="1:15" ht="4.5" customHeight="1" thickBot="1" x14ac:dyDescent="0.3">
      <c r="B3" s="317"/>
      <c r="C3" s="353"/>
      <c r="D3" s="353"/>
      <c r="E3" s="353"/>
      <c r="F3" s="353"/>
      <c r="G3" s="4"/>
      <c r="H3" s="4"/>
    </row>
    <row r="4" spans="1:15" x14ac:dyDescent="0.25">
      <c r="B4" s="343" t="s">
        <v>131</v>
      </c>
      <c r="C4" s="354" t="s">
        <v>182</v>
      </c>
      <c r="D4" s="633" t="s">
        <v>141</v>
      </c>
      <c r="E4" s="634"/>
      <c r="F4" s="367" t="s">
        <v>154</v>
      </c>
    </row>
    <row r="5" spans="1:15" ht="15.75" thickBot="1" x14ac:dyDescent="0.3">
      <c r="A5" s="96"/>
      <c r="B5" s="344"/>
      <c r="C5" s="355"/>
      <c r="D5" s="368" t="s">
        <v>572</v>
      </c>
      <c r="E5" s="368" t="s">
        <v>236</v>
      </c>
      <c r="F5" s="369"/>
      <c r="G5" s="118"/>
      <c r="H5" s="128"/>
      <c r="I5" s="128"/>
      <c r="J5" s="128"/>
      <c r="K5" s="128"/>
    </row>
    <row r="6" spans="1:15" x14ac:dyDescent="0.25">
      <c r="A6" s="96"/>
      <c r="B6" s="345">
        <v>1</v>
      </c>
      <c r="C6" s="356" t="s">
        <v>516</v>
      </c>
      <c r="D6" s="370">
        <v>0</v>
      </c>
      <c r="E6" s="371"/>
      <c r="F6" s="372" t="s">
        <v>155</v>
      </c>
      <c r="G6" s="341"/>
      <c r="H6" s="128"/>
      <c r="I6" s="128"/>
      <c r="J6" s="128"/>
      <c r="K6" s="128"/>
      <c r="L6" s="128"/>
      <c r="M6" s="128"/>
      <c r="N6" s="128"/>
      <c r="O6" s="128"/>
    </row>
    <row r="7" spans="1:15" x14ac:dyDescent="0.25">
      <c r="A7" s="96"/>
      <c r="B7" s="346">
        <v>2</v>
      </c>
      <c r="C7" s="357" t="s">
        <v>575</v>
      </c>
      <c r="D7" s="370">
        <v>0</v>
      </c>
      <c r="E7" s="371"/>
      <c r="F7" s="373" t="s">
        <v>155</v>
      </c>
      <c r="G7" s="341"/>
      <c r="H7" s="128"/>
      <c r="I7" s="128"/>
      <c r="J7" s="128"/>
      <c r="K7" s="128"/>
      <c r="L7" s="128"/>
      <c r="M7" s="128"/>
      <c r="N7" s="128"/>
      <c r="O7" s="128"/>
    </row>
    <row r="8" spans="1:15" x14ac:dyDescent="0.25">
      <c r="A8" s="96"/>
      <c r="B8" s="346">
        <v>3</v>
      </c>
      <c r="C8" s="357" t="s">
        <v>183</v>
      </c>
      <c r="D8" s="370">
        <v>0</v>
      </c>
      <c r="E8" s="371"/>
      <c r="F8" s="374" t="s">
        <v>142</v>
      </c>
      <c r="G8" s="96"/>
      <c r="H8" s="128"/>
      <c r="K8" s="128"/>
      <c r="L8" s="128"/>
      <c r="M8" s="128"/>
      <c r="N8" s="128"/>
      <c r="O8" s="128"/>
    </row>
    <row r="9" spans="1:15" x14ac:dyDescent="0.25">
      <c r="A9" s="96"/>
      <c r="B9" s="346">
        <v>4</v>
      </c>
      <c r="C9" s="357" t="s">
        <v>184</v>
      </c>
      <c r="D9" s="370">
        <v>0</v>
      </c>
      <c r="E9" s="371"/>
      <c r="F9" s="374" t="s">
        <v>142</v>
      </c>
      <c r="G9" s="96"/>
      <c r="H9" s="128"/>
      <c r="K9" s="128"/>
      <c r="L9" s="128"/>
      <c r="M9" s="128"/>
      <c r="N9" s="128"/>
      <c r="O9" s="128"/>
    </row>
    <row r="10" spans="1:15" x14ac:dyDescent="0.25">
      <c r="A10" s="96"/>
      <c r="B10" s="347">
        <v>5</v>
      </c>
      <c r="C10" s="357" t="s">
        <v>272</v>
      </c>
      <c r="D10" s="370">
        <v>0</v>
      </c>
      <c r="E10" s="371"/>
      <c r="F10" s="374" t="s">
        <v>142</v>
      </c>
      <c r="G10" s="96"/>
      <c r="H10" s="128"/>
      <c r="K10" s="128"/>
      <c r="L10" s="128"/>
      <c r="M10" s="128"/>
      <c r="N10" s="128"/>
      <c r="O10" s="128"/>
    </row>
    <row r="11" spans="1:15" x14ac:dyDescent="0.25">
      <c r="A11" s="96"/>
      <c r="B11" s="346">
        <v>6</v>
      </c>
      <c r="C11" s="357" t="s">
        <v>185</v>
      </c>
      <c r="D11" s="370">
        <v>0</v>
      </c>
      <c r="E11" s="371"/>
      <c r="F11" s="374" t="s">
        <v>142</v>
      </c>
      <c r="G11" s="96"/>
      <c r="H11" s="128"/>
      <c r="K11" s="128"/>
      <c r="L11" s="128"/>
      <c r="M11" s="128"/>
      <c r="N11" s="128"/>
      <c r="O11" s="128"/>
    </row>
    <row r="12" spans="1:15" ht="22.5" customHeight="1" x14ac:dyDescent="0.25">
      <c r="A12" s="96"/>
      <c r="B12" s="346">
        <v>7</v>
      </c>
      <c r="C12" s="358" t="s">
        <v>273</v>
      </c>
      <c r="D12" s="370">
        <v>0</v>
      </c>
      <c r="E12" s="371"/>
      <c r="F12" s="374" t="s">
        <v>142</v>
      </c>
      <c r="G12" s="96"/>
      <c r="H12" s="128"/>
      <c r="K12" s="128"/>
      <c r="L12" s="128"/>
      <c r="M12" s="128"/>
      <c r="N12" s="128"/>
      <c r="O12" s="128"/>
    </row>
    <row r="13" spans="1:15" x14ac:dyDescent="0.25">
      <c r="A13" s="96"/>
      <c r="B13" s="346">
        <v>8</v>
      </c>
      <c r="C13" s="357" t="s">
        <v>186</v>
      </c>
      <c r="D13" s="370">
        <v>0</v>
      </c>
      <c r="E13" s="375"/>
      <c r="F13" s="374" t="s">
        <v>149</v>
      </c>
      <c r="G13" s="96"/>
      <c r="H13" s="128"/>
      <c r="I13" s="128"/>
      <c r="J13" s="128"/>
      <c r="K13" s="128"/>
      <c r="L13" s="128"/>
      <c r="M13" s="128"/>
      <c r="N13" s="128"/>
      <c r="O13" s="128"/>
    </row>
    <row r="14" spans="1:15" x14ac:dyDescent="0.25">
      <c r="A14" s="96"/>
      <c r="B14" s="347">
        <v>9</v>
      </c>
      <c r="C14" s="357" t="s">
        <v>187</v>
      </c>
      <c r="D14" s="370">
        <v>0</v>
      </c>
      <c r="E14" s="376"/>
      <c r="F14" s="374" t="s">
        <v>149</v>
      </c>
      <c r="G14" s="96"/>
      <c r="H14" s="128"/>
      <c r="I14" s="128"/>
      <c r="J14" s="128"/>
      <c r="K14" s="128"/>
      <c r="L14" s="128"/>
      <c r="M14" s="128"/>
      <c r="N14" s="128"/>
      <c r="O14" s="128"/>
    </row>
    <row r="15" spans="1:15" x14ac:dyDescent="0.25">
      <c r="A15" s="96"/>
      <c r="B15" s="346">
        <v>10</v>
      </c>
      <c r="C15" s="357" t="s">
        <v>189</v>
      </c>
      <c r="D15" s="370">
        <v>0</v>
      </c>
      <c r="E15" s="375"/>
      <c r="F15" s="374" t="s">
        <v>142</v>
      </c>
      <c r="G15" s="96"/>
      <c r="N15" s="128"/>
      <c r="O15" s="128"/>
    </row>
    <row r="16" spans="1:15" x14ac:dyDescent="0.25">
      <c r="A16" s="96"/>
      <c r="B16" s="346">
        <v>11</v>
      </c>
      <c r="C16" s="357" t="s">
        <v>188</v>
      </c>
      <c r="D16" s="370">
        <v>0</v>
      </c>
      <c r="E16" s="349"/>
      <c r="F16" s="374" t="s">
        <v>142</v>
      </c>
      <c r="G16" s="128"/>
      <c r="H16" s="128"/>
      <c r="K16" s="128"/>
      <c r="L16" s="128"/>
      <c r="M16" s="128"/>
      <c r="N16" s="128"/>
      <c r="O16" s="128"/>
    </row>
    <row r="17" spans="1:16" x14ac:dyDescent="0.25">
      <c r="A17" s="96"/>
      <c r="B17" s="346">
        <v>12</v>
      </c>
      <c r="C17" s="357" t="s">
        <v>191</v>
      </c>
      <c r="D17" s="370">
        <v>0</v>
      </c>
      <c r="E17" s="375"/>
      <c r="F17" s="374" t="s">
        <v>142</v>
      </c>
      <c r="G17" s="96"/>
      <c r="M17" s="128"/>
      <c r="N17" s="128"/>
      <c r="O17" s="128"/>
    </row>
    <row r="18" spans="1:16" x14ac:dyDescent="0.25">
      <c r="A18" s="96"/>
      <c r="B18" s="347">
        <v>13</v>
      </c>
      <c r="C18" s="357" t="s">
        <v>190</v>
      </c>
      <c r="D18" s="370">
        <v>0</v>
      </c>
      <c r="E18" s="349"/>
      <c r="F18" s="374" t="s">
        <v>142</v>
      </c>
      <c r="G18" s="96"/>
      <c r="H18" s="128"/>
      <c r="K18" s="128"/>
      <c r="L18" s="128"/>
      <c r="M18" s="128"/>
      <c r="N18" s="128"/>
      <c r="O18" s="128"/>
    </row>
    <row r="19" spans="1:16" ht="14.1" customHeight="1" x14ac:dyDescent="0.25">
      <c r="A19" s="96"/>
      <c r="B19" s="346">
        <v>14</v>
      </c>
      <c r="C19" s="359" t="s">
        <v>574</v>
      </c>
      <c r="D19" s="370">
        <v>0</v>
      </c>
      <c r="E19" s="377"/>
      <c r="F19" s="373" t="s">
        <v>142</v>
      </c>
      <c r="G19" s="96"/>
      <c r="H19" s="128"/>
      <c r="I19" s="128"/>
      <c r="J19" s="128"/>
      <c r="K19" s="128"/>
      <c r="L19" s="128"/>
      <c r="M19" s="128"/>
      <c r="N19" s="128"/>
      <c r="O19" s="128"/>
    </row>
    <row r="20" spans="1:16" ht="14.1" customHeight="1" thickBot="1" x14ac:dyDescent="0.3">
      <c r="A20" s="96"/>
      <c r="B20" s="348">
        <v>15</v>
      </c>
      <c r="C20" s="360" t="s">
        <v>573</v>
      </c>
      <c r="D20" s="378">
        <v>0</v>
      </c>
      <c r="E20" s="379"/>
      <c r="F20" s="380" t="s">
        <v>142</v>
      </c>
      <c r="G20" s="96"/>
      <c r="H20" s="128"/>
      <c r="I20" s="128"/>
      <c r="J20" s="128"/>
      <c r="K20" s="128"/>
      <c r="L20" s="128"/>
      <c r="M20" s="128"/>
      <c r="N20" s="128"/>
      <c r="O20" s="128"/>
    </row>
    <row r="21" spans="1:16" ht="15.75" thickBot="1" x14ac:dyDescent="0.3">
      <c r="A21" s="96"/>
      <c r="B21" s="349"/>
      <c r="C21" s="361"/>
      <c r="D21" s="381"/>
      <c r="E21" s="349"/>
      <c r="F21" s="349"/>
      <c r="G21" s="104"/>
      <c r="H21" s="96"/>
      <c r="I21" s="128"/>
      <c r="J21" s="128"/>
      <c r="K21" s="128"/>
      <c r="L21" s="128"/>
      <c r="M21" s="128"/>
      <c r="N21" s="128"/>
      <c r="O21" s="128"/>
      <c r="P21" s="128"/>
    </row>
    <row r="22" spans="1:16" x14ac:dyDescent="0.25">
      <c r="A22" s="96"/>
      <c r="B22" s="343" t="s">
        <v>132</v>
      </c>
      <c r="C22" s="362" t="s">
        <v>192</v>
      </c>
      <c r="D22" s="633" t="s">
        <v>141</v>
      </c>
      <c r="E22" s="634"/>
      <c r="F22" s="367" t="s">
        <v>154</v>
      </c>
      <c r="G22" s="96"/>
      <c r="H22" s="128"/>
      <c r="I22" s="128"/>
      <c r="J22" s="128"/>
      <c r="K22" s="128"/>
      <c r="L22" s="128"/>
      <c r="M22" s="128"/>
      <c r="N22" s="128"/>
      <c r="O22" s="128"/>
    </row>
    <row r="23" spans="1:16" ht="15.75" thickBot="1" x14ac:dyDescent="0.3">
      <c r="A23" s="96"/>
      <c r="B23" s="350"/>
      <c r="C23" s="363"/>
      <c r="D23" s="368" t="s">
        <v>572</v>
      </c>
      <c r="E23" s="368" t="s">
        <v>236</v>
      </c>
      <c r="F23" s="369"/>
      <c r="G23" s="96"/>
      <c r="H23" s="128"/>
      <c r="I23" s="128"/>
      <c r="J23" s="128"/>
      <c r="K23" s="128"/>
      <c r="L23" s="128"/>
      <c r="M23" s="128"/>
      <c r="N23" s="128"/>
      <c r="O23" s="128"/>
    </row>
    <row r="24" spans="1:16" ht="24.6" customHeight="1" x14ac:dyDescent="0.25">
      <c r="A24" s="96"/>
      <c r="B24" s="351">
        <v>1</v>
      </c>
      <c r="C24" s="364" t="s">
        <v>576</v>
      </c>
      <c r="D24" s="382"/>
      <c r="E24" s="383"/>
      <c r="F24" s="384" t="s">
        <v>180</v>
      </c>
      <c r="G24" s="96"/>
      <c r="H24" s="128"/>
      <c r="I24" s="128"/>
      <c r="J24" s="128"/>
      <c r="K24" s="128"/>
      <c r="L24" s="128"/>
      <c r="M24" s="128"/>
      <c r="N24" s="128"/>
      <c r="O24" s="128"/>
    </row>
    <row r="25" spans="1:16" ht="29.45" customHeight="1" x14ac:dyDescent="0.25">
      <c r="A25" s="96"/>
      <c r="B25" s="346">
        <v>2</v>
      </c>
      <c r="C25" s="358" t="s">
        <v>557</v>
      </c>
      <c r="D25" s="385"/>
      <c r="E25" s="386"/>
      <c r="F25" s="387" t="s">
        <v>577</v>
      </c>
      <c r="G25" s="96"/>
      <c r="H25" s="128"/>
      <c r="I25" s="128"/>
      <c r="J25" s="128"/>
      <c r="K25" s="128"/>
      <c r="L25" s="128"/>
      <c r="M25" s="128"/>
      <c r="N25" s="128"/>
      <c r="O25" s="128"/>
    </row>
    <row r="26" spans="1:16" ht="30.6" customHeight="1" x14ac:dyDescent="0.25">
      <c r="A26" s="96"/>
      <c r="B26" s="346">
        <v>3</v>
      </c>
      <c r="C26" s="358" t="s">
        <v>578</v>
      </c>
      <c r="D26" s="370"/>
      <c r="E26" s="370"/>
      <c r="F26" s="387" t="s">
        <v>577</v>
      </c>
      <c r="G26" s="96"/>
      <c r="H26" s="128"/>
      <c r="I26" s="128"/>
      <c r="J26" s="128"/>
      <c r="K26" s="128"/>
      <c r="L26" s="128"/>
      <c r="M26" s="128"/>
      <c r="N26" s="128"/>
      <c r="O26" s="128"/>
    </row>
    <row r="27" spans="1:16" x14ac:dyDescent="0.25">
      <c r="A27" s="96"/>
      <c r="B27" s="347">
        <v>4</v>
      </c>
      <c r="C27" s="359" t="s">
        <v>563</v>
      </c>
      <c r="D27" s="370"/>
      <c r="E27" s="370"/>
      <c r="F27" s="374" t="s">
        <v>156</v>
      </c>
      <c r="G27" s="96"/>
      <c r="H27" s="128"/>
      <c r="I27" s="128"/>
      <c r="J27" s="128"/>
      <c r="K27" s="128"/>
      <c r="L27" s="128"/>
      <c r="M27" s="128"/>
      <c r="N27" s="128"/>
      <c r="O27" s="128"/>
    </row>
    <row r="28" spans="1:16" ht="13.5" customHeight="1" x14ac:dyDescent="0.25">
      <c r="A28" s="96"/>
      <c r="B28" s="346">
        <v>6</v>
      </c>
      <c r="C28" s="357" t="s">
        <v>195</v>
      </c>
      <c r="D28" s="388"/>
      <c r="E28" s="388"/>
      <c r="F28" s="389" t="s">
        <v>180</v>
      </c>
      <c r="G28" s="342">
        <f>D28-E28</f>
        <v>0</v>
      </c>
      <c r="H28" s="128"/>
      <c r="I28" s="128"/>
      <c r="J28" s="128"/>
      <c r="K28" s="128"/>
      <c r="L28" s="128"/>
      <c r="M28" s="128"/>
      <c r="N28" s="128"/>
      <c r="O28" s="128"/>
    </row>
    <row r="29" spans="1:16" ht="13.9" customHeight="1" x14ac:dyDescent="0.25">
      <c r="A29" s="96"/>
      <c r="B29" s="346">
        <v>7</v>
      </c>
      <c r="C29" s="357" t="s">
        <v>196</v>
      </c>
      <c r="D29" s="388"/>
      <c r="E29" s="388"/>
      <c r="F29" s="374" t="s">
        <v>180</v>
      </c>
      <c r="G29" s="342">
        <f>D29-E29</f>
        <v>0</v>
      </c>
    </row>
    <row r="30" spans="1:16" x14ac:dyDescent="0.25">
      <c r="A30" s="96"/>
      <c r="B30" s="346">
        <v>8</v>
      </c>
      <c r="C30" s="357" t="s">
        <v>197</v>
      </c>
      <c r="D30" s="370"/>
      <c r="E30" s="388"/>
      <c r="F30" s="374" t="s">
        <v>180</v>
      </c>
      <c r="G30" s="96"/>
    </row>
    <row r="31" spans="1:16" ht="15.75" thickBot="1" x14ac:dyDescent="0.3">
      <c r="B31" s="348">
        <v>9</v>
      </c>
      <c r="C31" s="365" t="s">
        <v>198</v>
      </c>
      <c r="D31" s="378"/>
      <c r="E31" s="379"/>
      <c r="F31" s="390" t="s">
        <v>180</v>
      </c>
    </row>
    <row r="32" spans="1:16" ht="21.6" customHeight="1" x14ac:dyDescent="0.25">
      <c r="C32" s="317"/>
      <c r="D32" s="317"/>
    </row>
    <row r="33" spans="1:4" ht="15" customHeight="1" x14ac:dyDescent="0.25">
      <c r="B33" s="317" t="s">
        <v>274</v>
      </c>
      <c r="C33" s="317"/>
      <c r="D33" s="317"/>
    </row>
    <row r="34" spans="1:4" ht="6.6" customHeight="1" thickBot="1" x14ac:dyDescent="0.3">
      <c r="B34" s="317"/>
      <c r="C34" s="317"/>
      <c r="D34" s="317"/>
    </row>
    <row r="35" spans="1:4" x14ac:dyDescent="0.25">
      <c r="B35" s="635" t="s">
        <v>571</v>
      </c>
      <c r="C35" s="637" t="s">
        <v>513</v>
      </c>
      <c r="D35" s="318" t="s">
        <v>154</v>
      </c>
    </row>
    <row r="36" spans="1:4" ht="15.75" thickBot="1" x14ac:dyDescent="0.3">
      <c r="B36" s="636"/>
      <c r="C36" s="638"/>
      <c r="D36" s="319" t="s">
        <v>514</v>
      </c>
    </row>
    <row r="37" spans="1:4" ht="31.9" customHeight="1" thickBot="1" x14ac:dyDescent="0.3">
      <c r="A37" s="340">
        <v>1</v>
      </c>
      <c r="B37" s="639" t="s">
        <v>515</v>
      </c>
      <c r="C37" s="320" t="s">
        <v>516</v>
      </c>
      <c r="D37" s="321" t="s">
        <v>517</v>
      </c>
    </row>
    <row r="38" spans="1:4" ht="103.9" customHeight="1" thickBot="1" x14ac:dyDescent="0.3">
      <c r="B38" s="640"/>
      <c r="C38" s="641" t="s">
        <v>518</v>
      </c>
      <c r="D38" s="642"/>
    </row>
    <row r="39" spans="1:4" ht="15.75" thickBot="1" x14ac:dyDescent="0.3">
      <c r="A39" s="340">
        <v>2</v>
      </c>
      <c r="B39" s="643" t="s">
        <v>519</v>
      </c>
      <c r="C39" s="322" t="s">
        <v>520</v>
      </c>
      <c r="D39" s="323" t="s">
        <v>521</v>
      </c>
    </row>
    <row r="40" spans="1:4" ht="151.9" customHeight="1" thickBot="1" x14ac:dyDescent="0.3">
      <c r="B40" s="644"/>
      <c r="C40" s="645" t="s">
        <v>522</v>
      </c>
      <c r="D40" s="646"/>
    </row>
    <row r="41" spans="1:4" ht="15.75" thickBot="1" x14ac:dyDescent="0.3">
      <c r="A41" s="340">
        <v>3</v>
      </c>
      <c r="B41" s="639" t="s">
        <v>523</v>
      </c>
      <c r="C41" s="324" t="s">
        <v>183</v>
      </c>
      <c r="D41" s="325" t="s">
        <v>142</v>
      </c>
    </row>
    <row r="42" spans="1:4" ht="118.15" customHeight="1" thickBot="1" x14ac:dyDescent="0.3">
      <c r="B42" s="644"/>
      <c r="C42" s="647" t="s">
        <v>524</v>
      </c>
      <c r="D42" s="648"/>
    </row>
    <row r="43" spans="1:4" ht="15.75" thickBot="1" x14ac:dyDescent="0.3">
      <c r="A43" s="340">
        <v>4</v>
      </c>
      <c r="B43" s="649" t="s">
        <v>525</v>
      </c>
      <c r="C43" s="326" t="s">
        <v>184</v>
      </c>
      <c r="D43" s="321" t="s">
        <v>142</v>
      </c>
    </row>
    <row r="44" spans="1:4" ht="48" customHeight="1" thickBot="1" x14ac:dyDescent="0.3">
      <c r="B44" s="650"/>
      <c r="C44" s="645" t="s">
        <v>526</v>
      </c>
      <c r="D44" s="646"/>
    </row>
    <row r="45" spans="1:4" ht="15.75" thickBot="1" x14ac:dyDescent="0.3">
      <c r="A45" s="340">
        <v>5</v>
      </c>
      <c r="B45" s="639" t="s">
        <v>527</v>
      </c>
      <c r="C45" s="324" t="s">
        <v>272</v>
      </c>
      <c r="D45" s="325" t="s">
        <v>142</v>
      </c>
    </row>
    <row r="46" spans="1:4" ht="91.9" customHeight="1" thickBot="1" x14ac:dyDescent="0.3">
      <c r="B46" s="644"/>
      <c r="C46" s="645" t="s">
        <v>528</v>
      </c>
      <c r="D46" s="646"/>
    </row>
    <row r="47" spans="1:4" ht="15.75" thickBot="1" x14ac:dyDescent="0.3">
      <c r="A47" s="340">
        <v>6</v>
      </c>
      <c r="B47" s="651" t="s">
        <v>529</v>
      </c>
      <c r="C47" s="327" t="s">
        <v>530</v>
      </c>
      <c r="D47" s="325" t="s">
        <v>142</v>
      </c>
    </row>
    <row r="48" spans="1:4" ht="145.9" customHeight="1" thickBot="1" x14ac:dyDescent="0.3">
      <c r="B48" s="652"/>
      <c r="C48" s="653" t="s">
        <v>531</v>
      </c>
      <c r="D48" s="654"/>
    </row>
    <row r="49" spans="1:4" ht="23.25" thickBot="1" x14ac:dyDescent="0.3">
      <c r="A49" s="340">
        <v>7</v>
      </c>
      <c r="B49" s="643" t="s">
        <v>532</v>
      </c>
      <c r="C49" s="328" t="s">
        <v>533</v>
      </c>
      <c r="D49" s="329" t="s">
        <v>142</v>
      </c>
    </row>
    <row r="50" spans="1:4" ht="136.15" customHeight="1" thickBot="1" x14ac:dyDescent="0.3">
      <c r="B50" s="640"/>
      <c r="C50" s="653" t="s">
        <v>534</v>
      </c>
      <c r="D50" s="654"/>
    </row>
    <row r="51" spans="1:4" ht="15.75" thickBot="1" x14ac:dyDescent="0.3">
      <c r="A51" s="340">
        <v>8</v>
      </c>
      <c r="B51" s="655" t="s">
        <v>264</v>
      </c>
      <c r="C51" s="328" t="s">
        <v>186</v>
      </c>
      <c r="D51" s="329" t="s">
        <v>149</v>
      </c>
    </row>
    <row r="52" spans="1:4" ht="86.45" customHeight="1" thickBot="1" x14ac:dyDescent="0.3">
      <c r="B52" s="656"/>
      <c r="C52" s="653" t="s">
        <v>535</v>
      </c>
      <c r="D52" s="654"/>
    </row>
    <row r="53" spans="1:4" ht="15.75" thickBot="1" x14ac:dyDescent="0.3">
      <c r="A53" s="340">
        <v>9</v>
      </c>
      <c r="B53" s="655" t="s">
        <v>265</v>
      </c>
      <c r="C53" s="328" t="s">
        <v>187</v>
      </c>
      <c r="D53" s="329" t="s">
        <v>149</v>
      </c>
    </row>
    <row r="54" spans="1:4" ht="78" customHeight="1" thickBot="1" x14ac:dyDescent="0.3">
      <c r="B54" s="656"/>
      <c r="C54" s="653" t="s">
        <v>536</v>
      </c>
      <c r="D54" s="654"/>
    </row>
    <row r="55" spans="1:4" ht="15.75" thickBot="1" x14ac:dyDescent="0.3">
      <c r="A55" s="340">
        <v>10</v>
      </c>
      <c r="B55" s="649" t="s">
        <v>267</v>
      </c>
      <c r="C55" s="320" t="s">
        <v>537</v>
      </c>
      <c r="D55" s="321" t="s">
        <v>142</v>
      </c>
    </row>
    <row r="56" spans="1:4" ht="86.45" customHeight="1" thickBot="1" x14ac:dyDescent="0.3">
      <c r="B56" s="656"/>
      <c r="C56" s="657" t="s">
        <v>538</v>
      </c>
      <c r="D56" s="658"/>
    </row>
    <row r="57" spans="1:4" ht="15.75" thickBot="1" x14ac:dyDescent="0.3">
      <c r="A57" s="340">
        <v>11</v>
      </c>
      <c r="B57" s="659" t="s">
        <v>266</v>
      </c>
      <c r="C57" s="330" t="s">
        <v>539</v>
      </c>
      <c r="D57" s="331" t="s">
        <v>142</v>
      </c>
    </row>
    <row r="58" spans="1:4" ht="99" customHeight="1" thickBot="1" x14ac:dyDescent="0.3">
      <c r="B58" s="660"/>
      <c r="C58" s="661" t="s">
        <v>540</v>
      </c>
      <c r="D58" s="662"/>
    </row>
    <row r="59" spans="1:4" ht="15.75" thickBot="1" x14ac:dyDescent="0.3">
      <c r="A59" s="340">
        <v>12</v>
      </c>
      <c r="B59" s="656" t="s">
        <v>269</v>
      </c>
      <c r="C59" s="327" t="s">
        <v>541</v>
      </c>
      <c r="D59" s="325" t="s">
        <v>142</v>
      </c>
    </row>
    <row r="60" spans="1:4" ht="104.45" customHeight="1" thickBot="1" x14ac:dyDescent="0.3">
      <c r="B60" s="650"/>
      <c r="C60" s="663" t="s">
        <v>542</v>
      </c>
      <c r="D60" s="664"/>
    </row>
    <row r="61" spans="1:4" ht="15.75" thickBot="1" x14ac:dyDescent="0.3">
      <c r="A61" s="340">
        <v>13</v>
      </c>
      <c r="B61" s="649" t="s">
        <v>268</v>
      </c>
      <c r="C61" s="327" t="s">
        <v>543</v>
      </c>
      <c r="D61" s="325" t="s">
        <v>142</v>
      </c>
    </row>
    <row r="62" spans="1:4" ht="83.45" customHeight="1" thickBot="1" x14ac:dyDescent="0.3">
      <c r="B62" s="656"/>
      <c r="C62" s="641" t="s">
        <v>544</v>
      </c>
      <c r="D62" s="642"/>
    </row>
    <row r="63" spans="1:4" ht="15.75" thickBot="1" x14ac:dyDescent="0.3">
      <c r="A63" s="340">
        <v>14</v>
      </c>
      <c r="B63" s="655" t="s">
        <v>545</v>
      </c>
      <c r="C63" s="332" t="s">
        <v>546</v>
      </c>
      <c r="D63" s="323" t="s">
        <v>142</v>
      </c>
    </row>
    <row r="64" spans="1:4" ht="40.15" customHeight="1" thickBot="1" x14ac:dyDescent="0.3">
      <c r="B64" s="656"/>
      <c r="C64" s="665" t="s">
        <v>547</v>
      </c>
      <c r="D64" s="666"/>
    </row>
    <row r="65" spans="1:4" ht="15.75" thickBot="1" x14ac:dyDescent="0.3">
      <c r="A65" s="340">
        <v>15</v>
      </c>
      <c r="B65" s="649" t="s">
        <v>548</v>
      </c>
      <c r="C65" s="327" t="s">
        <v>549</v>
      </c>
      <c r="D65" s="325" t="s">
        <v>142</v>
      </c>
    </row>
    <row r="66" spans="1:4" ht="43.9" customHeight="1" thickBot="1" x14ac:dyDescent="0.3">
      <c r="B66" s="650"/>
      <c r="C66" s="647" t="s">
        <v>550</v>
      </c>
      <c r="D66" s="648"/>
    </row>
    <row r="67" spans="1:4" x14ac:dyDescent="0.25">
      <c r="B67" s="333"/>
      <c r="C67" s="366"/>
      <c r="D67" s="366"/>
    </row>
    <row r="68" spans="1:4" ht="15.75" thickBot="1" x14ac:dyDescent="0.3">
      <c r="B68" s="317" t="s">
        <v>551</v>
      </c>
      <c r="C68" s="366"/>
      <c r="D68" s="366"/>
    </row>
    <row r="69" spans="1:4" ht="21.6" customHeight="1" thickBot="1" x14ac:dyDescent="0.3">
      <c r="B69" s="334" t="s">
        <v>571</v>
      </c>
      <c r="C69" s="335" t="s">
        <v>552</v>
      </c>
      <c r="D69" s="336" t="s">
        <v>553</v>
      </c>
    </row>
    <row r="70" spans="1:4" ht="21" customHeight="1" thickBot="1" x14ac:dyDescent="0.3">
      <c r="A70" s="340">
        <v>1</v>
      </c>
      <c r="B70" s="649" t="s">
        <v>554</v>
      </c>
      <c r="C70" s="327" t="s">
        <v>555</v>
      </c>
      <c r="D70" s="325" t="s">
        <v>180</v>
      </c>
    </row>
    <row r="71" spans="1:4" ht="100.15" customHeight="1" thickBot="1" x14ac:dyDescent="0.3">
      <c r="B71" s="640"/>
      <c r="C71" s="641" t="s">
        <v>556</v>
      </c>
      <c r="D71" s="642"/>
    </row>
    <row r="72" spans="1:4" ht="39" customHeight="1" thickBot="1" x14ac:dyDescent="0.3">
      <c r="A72" s="340">
        <v>2</v>
      </c>
      <c r="B72" s="655" t="s">
        <v>259</v>
      </c>
      <c r="C72" s="337" t="s">
        <v>557</v>
      </c>
      <c r="D72" s="338" t="s">
        <v>558</v>
      </c>
    </row>
    <row r="73" spans="1:4" ht="93" customHeight="1" thickBot="1" x14ac:dyDescent="0.3">
      <c r="B73" s="656"/>
      <c r="C73" s="653" t="s">
        <v>559</v>
      </c>
      <c r="D73" s="654"/>
    </row>
    <row r="74" spans="1:4" ht="34.9" customHeight="1" thickBot="1" x14ac:dyDescent="0.3">
      <c r="A74" s="340">
        <v>3</v>
      </c>
      <c r="B74" s="655" t="s">
        <v>261</v>
      </c>
      <c r="C74" s="332" t="s">
        <v>560</v>
      </c>
      <c r="D74" s="323" t="s">
        <v>561</v>
      </c>
    </row>
    <row r="75" spans="1:4" ht="90.6" customHeight="1" thickBot="1" x14ac:dyDescent="0.3">
      <c r="B75" s="656"/>
      <c r="C75" s="653" t="s">
        <v>562</v>
      </c>
      <c r="D75" s="654"/>
    </row>
    <row r="76" spans="1:4" ht="15.75" thickBot="1" x14ac:dyDescent="0.3">
      <c r="A76" s="340">
        <v>4</v>
      </c>
      <c r="B76" s="655" t="s">
        <v>260</v>
      </c>
      <c r="C76" s="332" t="s">
        <v>563</v>
      </c>
      <c r="D76" s="323" t="s">
        <v>156</v>
      </c>
    </row>
    <row r="77" spans="1:4" ht="31.9" customHeight="1" thickBot="1" x14ac:dyDescent="0.3">
      <c r="B77" s="650"/>
      <c r="C77" s="645" t="s">
        <v>564</v>
      </c>
      <c r="D77" s="646"/>
    </row>
    <row r="78" spans="1:4" ht="15.75" thickBot="1" x14ac:dyDescent="0.3">
      <c r="A78" s="340">
        <v>5</v>
      </c>
      <c r="B78" s="649" t="s">
        <v>262</v>
      </c>
      <c r="C78" s="327" t="s">
        <v>565</v>
      </c>
      <c r="D78" s="325" t="s">
        <v>180</v>
      </c>
    </row>
    <row r="79" spans="1:4" ht="112.15" customHeight="1" thickBot="1" x14ac:dyDescent="0.3">
      <c r="B79" s="656"/>
      <c r="C79" s="641" t="s">
        <v>566</v>
      </c>
      <c r="D79" s="642"/>
    </row>
    <row r="80" spans="1:4" ht="15.75" thickBot="1" x14ac:dyDescent="0.3">
      <c r="A80" s="340">
        <v>6</v>
      </c>
      <c r="B80" s="655" t="s">
        <v>263</v>
      </c>
      <c r="C80" s="332" t="s">
        <v>196</v>
      </c>
      <c r="D80" s="323" t="s">
        <v>180</v>
      </c>
    </row>
    <row r="81" spans="1:4" ht="113.45" customHeight="1" thickBot="1" x14ac:dyDescent="0.3">
      <c r="B81" s="656"/>
      <c r="C81" s="653" t="s">
        <v>567</v>
      </c>
      <c r="D81" s="654"/>
    </row>
    <row r="82" spans="1:4" ht="15.75" thickBot="1" x14ac:dyDescent="0.3">
      <c r="A82" s="340">
        <v>7</v>
      </c>
      <c r="B82" s="655" t="s">
        <v>270</v>
      </c>
      <c r="C82" s="332" t="s">
        <v>197</v>
      </c>
      <c r="D82" s="323" t="s">
        <v>180</v>
      </c>
    </row>
    <row r="83" spans="1:4" ht="57" customHeight="1" thickBot="1" x14ac:dyDescent="0.3">
      <c r="B83" s="650"/>
      <c r="C83" s="645" t="s">
        <v>568</v>
      </c>
      <c r="D83" s="646"/>
    </row>
    <row r="84" spans="1:4" ht="15.75" thickBot="1" x14ac:dyDescent="0.3">
      <c r="A84" s="340">
        <v>8</v>
      </c>
      <c r="B84" s="649" t="s">
        <v>271</v>
      </c>
      <c r="C84" s="339" t="s">
        <v>198</v>
      </c>
      <c r="D84" s="325" t="s">
        <v>180</v>
      </c>
    </row>
    <row r="85" spans="1:4" ht="49.9" customHeight="1" thickBot="1" x14ac:dyDescent="0.3">
      <c r="B85" s="650"/>
      <c r="C85" s="647" t="s">
        <v>569</v>
      </c>
      <c r="D85" s="648"/>
    </row>
  </sheetData>
  <mergeCells count="50">
    <mergeCell ref="B84:B85"/>
    <mergeCell ref="C85:D85"/>
    <mergeCell ref="B78:B79"/>
    <mergeCell ref="C79:D79"/>
    <mergeCell ref="B80:B81"/>
    <mergeCell ref="C81:D81"/>
    <mergeCell ref="B82:B83"/>
    <mergeCell ref="C83:D83"/>
    <mergeCell ref="B72:B73"/>
    <mergeCell ref="C73:D73"/>
    <mergeCell ref="B74:B75"/>
    <mergeCell ref="C75:D75"/>
    <mergeCell ref="B76:B77"/>
    <mergeCell ref="C77:D77"/>
    <mergeCell ref="B63:B64"/>
    <mergeCell ref="C64:D64"/>
    <mergeCell ref="B65:B66"/>
    <mergeCell ref="C66:D66"/>
    <mergeCell ref="B70:B71"/>
    <mergeCell ref="C71:D71"/>
    <mergeCell ref="B57:B58"/>
    <mergeCell ref="C58:D58"/>
    <mergeCell ref="B59:B60"/>
    <mergeCell ref="C60:D60"/>
    <mergeCell ref="B61:B62"/>
    <mergeCell ref="C62:D62"/>
    <mergeCell ref="B51:B52"/>
    <mergeCell ref="C52:D52"/>
    <mergeCell ref="B53:B54"/>
    <mergeCell ref="C54:D54"/>
    <mergeCell ref="B55:B56"/>
    <mergeCell ref="C56:D56"/>
    <mergeCell ref="B45:B46"/>
    <mergeCell ref="C46:D46"/>
    <mergeCell ref="B47:B48"/>
    <mergeCell ref="C48:D48"/>
    <mergeCell ref="B49:B50"/>
    <mergeCell ref="C50:D50"/>
    <mergeCell ref="B39:B40"/>
    <mergeCell ref="C40:D40"/>
    <mergeCell ref="B41:B42"/>
    <mergeCell ref="C42:D42"/>
    <mergeCell ref="B43:B44"/>
    <mergeCell ref="C44:D44"/>
    <mergeCell ref="D4:E4"/>
    <mergeCell ref="D22:E22"/>
    <mergeCell ref="B35:B36"/>
    <mergeCell ref="C35:C36"/>
    <mergeCell ref="B37:B38"/>
    <mergeCell ref="C38:D3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045f44-ec46-4ccc-a0f5-6e6600517be9" xsi:nil="true"/>
    <lcf76f155ced4ddcb4097134ff3c332f xmlns="ea1f0649-767e-4101-ac42-4c88ca8afb4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091D2838DF0DC4EB5843F8066A18250" ma:contentTypeVersion="12" ma:contentTypeDescription="Utwórz nowy dokument." ma:contentTypeScope="" ma:versionID="a9a567a046376d7cb2109bcc35bf0142">
  <xsd:schema xmlns:xsd="http://www.w3.org/2001/XMLSchema" xmlns:xs="http://www.w3.org/2001/XMLSchema" xmlns:p="http://schemas.microsoft.com/office/2006/metadata/properties" xmlns:ns2="ea1f0649-767e-4101-ac42-4c88ca8afb40" xmlns:ns3="67045f44-ec46-4ccc-a0f5-6e6600517be9" targetNamespace="http://schemas.microsoft.com/office/2006/metadata/properties" ma:root="true" ma:fieldsID="6b1b6c1fbfc0062ac6d3e9d2d7e0fee0" ns2:_="" ns3:_="">
    <xsd:import namespace="ea1f0649-767e-4101-ac42-4c88ca8afb40"/>
    <xsd:import namespace="67045f44-ec46-4ccc-a0f5-6e6600517be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1f0649-767e-4101-ac42-4c88ca8afb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Tagi obrazów" ma:readOnly="false" ma:fieldId="{5cf76f15-5ced-4ddc-b409-7134ff3c332f}" ma:taxonomyMulti="true" ma:sspId="54914f52-495d-4bb6-95e8-b9da89695b2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045f44-ec46-4ccc-a0f5-6e6600517be9" elementFormDefault="qualified">
    <xsd:import namespace="http://schemas.microsoft.com/office/2006/documentManagement/types"/>
    <xsd:import namespace="http://schemas.microsoft.com/office/infopath/2007/PartnerControls"/>
    <xsd:element name="SharedWithUsers" ma:index="10"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Udostępnione dla — szczegóły" ma:internalName="SharedWithDetails" ma:readOnly="true">
      <xsd:simpleType>
        <xsd:restriction base="dms:Note">
          <xsd:maxLength value="255"/>
        </xsd:restriction>
      </xsd:simpleType>
    </xsd:element>
    <xsd:element name="TaxCatchAll" ma:index="15" nillable="true" ma:displayName="Taxonomy Catch All Column" ma:hidden="true" ma:list="{da4e68eb-322a-44de-8ea4-47569f430f32}" ma:internalName="TaxCatchAll" ma:showField="CatchAllData" ma:web="67045f44-ec46-4ccc-a0f5-6e6600517b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3121A1-12A0-40BE-8662-D894B311EDE5}">
  <ds:schemaRefs>
    <ds:schemaRef ds:uri="15a078a6-93f9-4690-a772-b3adbaddb5bf"/>
    <ds:schemaRef ds:uri="http://www.w3.org/XML/1998/namespace"/>
    <ds:schemaRef ds:uri="http://schemas.microsoft.com/office/2006/documentManagement/types"/>
    <ds:schemaRef ds:uri="http://purl.org/dc/terms/"/>
    <ds:schemaRef ds:uri="http://purl.org/dc/dcmitype/"/>
    <ds:schemaRef ds:uri="http://schemas.openxmlformats.org/package/2006/metadata/core-properties"/>
    <ds:schemaRef ds:uri="http://schemas.microsoft.com/office/infopath/2007/PartnerControls"/>
    <ds:schemaRef ds:uri="217ba11b-98b7-436a-ba52-e22158e57ee1"/>
    <ds:schemaRef ds:uri="http://schemas.microsoft.com/office/2006/metadata/properties"/>
    <ds:schemaRef ds:uri="http://purl.org/dc/elements/1.1/"/>
    <ds:schemaRef ds:uri="67045f44-ec46-4ccc-a0f5-6e6600517be9"/>
    <ds:schemaRef ds:uri="ea1f0649-767e-4101-ac42-4c88ca8afb40"/>
  </ds:schemaRefs>
</ds:datastoreItem>
</file>

<file path=customXml/itemProps2.xml><?xml version="1.0" encoding="utf-8"?>
<ds:datastoreItem xmlns:ds="http://schemas.openxmlformats.org/officeDocument/2006/customXml" ds:itemID="{92D0E99C-AB55-43D6-8693-41E3DD936F3B}">
  <ds:schemaRefs>
    <ds:schemaRef ds:uri="http://schemas.microsoft.com/sharepoint/v3/contenttype/forms"/>
  </ds:schemaRefs>
</ds:datastoreItem>
</file>

<file path=customXml/itemProps3.xml><?xml version="1.0" encoding="utf-8"?>
<ds:datastoreItem xmlns:ds="http://schemas.openxmlformats.org/officeDocument/2006/customXml" ds:itemID="{D60DB7B5-61A3-44D5-9722-A78C0F8FA2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1f0649-767e-4101-ac42-4c88ca8afb40"/>
    <ds:schemaRef ds:uri="67045f44-ec46-4ccc-a0f5-6e6600517b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7</vt:i4>
      </vt:variant>
    </vt:vector>
  </HeadingPairs>
  <TitlesOfParts>
    <vt:vector size="7" baseType="lpstr">
      <vt:lpstr>Instrukcja</vt:lpstr>
      <vt:lpstr>0.1. Ustalenia ogólne</vt:lpstr>
      <vt:lpstr>0.2. Tytuł</vt:lpstr>
      <vt:lpstr>0.3. Karta audytu</vt:lpstr>
      <vt:lpstr>0.4. Wskaźniki emisji</vt:lpstr>
      <vt:lpstr>0.5. Efekt eko</vt:lpstr>
      <vt:lpstr>0.6. Wskaźniki projektu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Herbert</cp:lastModifiedBy>
  <cp:lastPrinted>2022-11-06T16:17:50Z</cp:lastPrinted>
  <dcterms:created xsi:type="dcterms:W3CDTF">2022-11-06T15:33:04Z</dcterms:created>
  <dcterms:modified xsi:type="dcterms:W3CDTF">2025-02-20T12:30:09Z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0x010100D091D2838DF0DC4EB5843F8066A18250</vt:lpwstr>
  </property>
</Properties>
</file>